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aokunak/Documents/Transparency/"/>
    </mc:Choice>
  </mc:AlternateContent>
  <xr:revisionPtr revIDLastSave="0" documentId="13_ncr:1_{F22C8DBD-B8B5-2945-9480-59A1BE5C0188}" xr6:coauthVersionLast="45" xr6:coauthVersionMax="45" xr10:uidLastSave="{00000000-0000-0000-0000-000000000000}"/>
  <bookViews>
    <workbookView xWindow="0" yWindow="0" windowWidth="51200" windowHeight="28800" tabRatio="790" xr2:uid="{00000000-000D-0000-FFFF-FFFF00000000}"/>
  </bookViews>
  <sheets>
    <sheet name="Hospital OP Imaging" sheetId="14" r:id="rId1"/>
    <sheet name="Hospital OP  Surgery" sheetId="16" r:id="rId2"/>
    <sheet name="Hospital IP" sheetId="12" r:id="rId3"/>
    <sheet name="Enhanced Payments" sheetId="18" r:id="rId4"/>
    <sheet name="Deficit Equity Payments" sheetId="19" r:id="rId5"/>
    <sheet name="Tax For Deficit Equity Payment" sheetId="20" r:id="rId6"/>
    <sheet name="IGT" sheetId="21" r:id="rId7"/>
    <sheet name="Sch B" sheetId="22" r:id="rId8"/>
  </sheets>
  <externalReferences>
    <externalReference r:id="rId9"/>
    <externalReference r:id="rId10"/>
    <externalReference r:id="rId11"/>
    <externalReference r:id="rId12"/>
    <externalReference r:id="rId13"/>
    <externalReference r:id="rId14"/>
  </externalReferences>
  <definedNames>
    <definedName name="_001" localSheetId="2">#REF!</definedName>
    <definedName name="_001" localSheetId="1">#REF!</definedName>
    <definedName name="_001" localSheetId="0">#REF!</definedName>
    <definedName name="_001">#REF!</definedName>
    <definedName name="_002" localSheetId="2">#REF!</definedName>
    <definedName name="_002" localSheetId="1">#REF!</definedName>
    <definedName name="_002" localSheetId="0">#REF!</definedName>
    <definedName name="_002">#REF!</definedName>
    <definedName name="_003" localSheetId="2">#REF!</definedName>
    <definedName name="_003" localSheetId="1">#REF!</definedName>
    <definedName name="_003" localSheetId="0">#REF!</definedName>
    <definedName name="_003">#REF!</definedName>
    <definedName name="_004" localSheetId="2">#REF!</definedName>
    <definedName name="_004" localSheetId="1">#REF!</definedName>
    <definedName name="_004" localSheetId="0">#REF!</definedName>
    <definedName name="_004">#REF!</definedName>
    <definedName name="_005" localSheetId="2">#REF!</definedName>
    <definedName name="_005" localSheetId="1">#REF!</definedName>
    <definedName name="_005" localSheetId="0">#REF!</definedName>
    <definedName name="_005">#REF!</definedName>
    <definedName name="_006" localSheetId="2">#REF!</definedName>
    <definedName name="_006" localSheetId="1">#REF!</definedName>
    <definedName name="_006" localSheetId="0">#REF!</definedName>
    <definedName name="_006">#REF!</definedName>
    <definedName name="_007" localSheetId="2">#REF!</definedName>
    <definedName name="_007" localSheetId="1">#REF!</definedName>
    <definedName name="_007" localSheetId="0">#REF!</definedName>
    <definedName name="_007">#REF!</definedName>
    <definedName name="_008" localSheetId="2">#REF!</definedName>
    <definedName name="_008" localSheetId="1">#REF!</definedName>
    <definedName name="_008" localSheetId="0">#REF!</definedName>
    <definedName name="_008">#REF!</definedName>
    <definedName name="_009" localSheetId="2">#REF!</definedName>
    <definedName name="_009" localSheetId="1">#REF!</definedName>
    <definedName name="_009" localSheetId="0">#REF!</definedName>
    <definedName name="_009">#REF!</definedName>
    <definedName name="_010" localSheetId="2">#REF!</definedName>
    <definedName name="_010" localSheetId="1">#REF!</definedName>
    <definedName name="_010" localSheetId="0">#REF!</definedName>
    <definedName name="_010">#REF!</definedName>
    <definedName name="_011" localSheetId="2">#REF!</definedName>
    <definedName name="_011" localSheetId="1">#REF!</definedName>
    <definedName name="_011" localSheetId="0">#REF!</definedName>
    <definedName name="_011">#REF!</definedName>
    <definedName name="_012" localSheetId="2">#REF!</definedName>
    <definedName name="_012" localSheetId="1">#REF!</definedName>
    <definedName name="_012" localSheetId="0">#REF!</definedName>
    <definedName name="_012">#REF!</definedName>
    <definedName name="_013" localSheetId="2">#REF!</definedName>
    <definedName name="_013" localSheetId="1">#REF!</definedName>
    <definedName name="_013" localSheetId="0">#REF!</definedName>
    <definedName name="_013">#REF!</definedName>
    <definedName name="_014" localSheetId="2">#REF!</definedName>
    <definedName name="_014" localSheetId="1">#REF!</definedName>
    <definedName name="_014" localSheetId="0">#REF!</definedName>
    <definedName name="_014">#REF!</definedName>
    <definedName name="_015" localSheetId="2">#REF!</definedName>
    <definedName name="_015" localSheetId="1">#REF!</definedName>
    <definedName name="_015" localSheetId="0">#REF!</definedName>
    <definedName name="_015">#REF!</definedName>
    <definedName name="_016" localSheetId="2">#REF!</definedName>
    <definedName name="_016" localSheetId="1">#REF!</definedName>
    <definedName name="_016" localSheetId="0">#REF!</definedName>
    <definedName name="_016">#REF!</definedName>
    <definedName name="_017" localSheetId="2">#REF!</definedName>
    <definedName name="_017" localSheetId="1">#REF!</definedName>
    <definedName name="_017" localSheetId="0">#REF!</definedName>
    <definedName name="_017">#REF!</definedName>
    <definedName name="_018" localSheetId="2">#REF!</definedName>
    <definedName name="_018" localSheetId="1">#REF!</definedName>
    <definedName name="_018" localSheetId="0">#REF!</definedName>
    <definedName name="_018">#REF!</definedName>
    <definedName name="_019" localSheetId="2">#REF!</definedName>
    <definedName name="_019" localSheetId="1">#REF!</definedName>
    <definedName name="_019" localSheetId="0">#REF!</definedName>
    <definedName name="_019">#REF!</definedName>
    <definedName name="_020" localSheetId="2">#REF!</definedName>
    <definedName name="_020" localSheetId="1">#REF!</definedName>
    <definedName name="_020" localSheetId="0">#REF!</definedName>
    <definedName name="_020">#REF!</definedName>
    <definedName name="_021" localSheetId="2">#REF!</definedName>
    <definedName name="_021" localSheetId="1">#REF!</definedName>
    <definedName name="_021" localSheetId="0">#REF!</definedName>
    <definedName name="_021">#REF!</definedName>
    <definedName name="_022" localSheetId="2">#REF!</definedName>
    <definedName name="_022" localSheetId="1">#REF!</definedName>
    <definedName name="_022" localSheetId="0">#REF!</definedName>
    <definedName name="_022">#REF!</definedName>
    <definedName name="_023" localSheetId="2">#REF!</definedName>
    <definedName name="_023" localSheetId="1">#REF!</definedName>
    <definedName name="_023" localSheetId="0">#REF!</definedName>
    <definedName name="_023">#REF!</definedName>
    <definedName name="_024" localSheetId="2">#REF!</definedName>
    <definedName name="_024" localSheetId="1">#REF!</definedName>
    <definedName name="_024" localSheetId="0">#REF!</definedName>
    <definedName name="_024">#REF!</definedName>
    <definedName name="_025" localSheetId="2">#REF!</definedName>
    <definedName name="_025" localSheetId="1">#REF!</definedName>
    <definedName name="_025" localSheetId="0">#REF!</definedName>
    <definedName name="_025">#REF!</definedName>
    <definedName name="_026" localSheetId="2">#REF!</definedName>
    <definedName name="_026" localSheetId="1">#REF!</definedName>
    <definedName name="_026" localSheetId="0">#REF!</definedName>
    <definedName name="_026">#REF!</definedName>
    <definedName name="_027" localSheetId="2">#REF!</definedName>
    <definedName name="_027" localSheetId="1">#REF!</definedName>
    <definedName name="_027" localSheetId="0">#REF!</definedName>
    <definedName name="_027">#REF!</definedName>
    <definedName name="_028" localSheetId="2">#REF!</definedName>
    <definedName name="_028" localSheetId="1">#REF!</definedName>
    <definedName name="_028" localSheetId="0">#REF!</definedName>
    <definedName name="_028">#REF!</definedName>
    <definedName name="_029" localSheetId="2">#REF!</definedName>
    <definedName name="_029" localSheetId="1">#REF!</definedName>
    <definedName name="_029" localSheetId="0">#REF!</definedName>
    <definedName name="_029">#REF!</definedName>
    <definedName name="_030" localSheetId="2">#REF!</definedName>
    <definedName name="_030" localSheetId="1">#REF!</definedName>
    <definedName name="_030" localSheetId="0">#REF!</definedName>
    <definedName name="_030">#REF!</definedName>
    <definedName name="_031" localSheetId="2">#REF!</definedName>
    <definedName name="_031" localSheetId="1">#REF!</definedName>
    <definedName name="_031" localSheetId="0">#REF!</definedName>
    <definedName name="_031">#REF!</definedName>
    <definedName name="_032" localSheetId="2">#REF!</definedName>
    <definedName name="_032" localSheetId="1">#REF!</definedName>
    <definedName name="_032" localSheetId="0">#REF!</definedName>
    <definedName name="_032">#REF!</definedName>
    <definedName name="_033" localSheetId="2">#REF!</definedName>
    <definedName name="_033" localSheetId="1">#REF!</definedName>
    <definedName name="_033" localSheetId="0">#REF!</definedName>
    <definedName name="_033">#REF!</definedName>
    <definedName name="_034" localSheetId="2">#REF!</definedName>
    <definedName name="_034" localSheetId="1">#REF!</definedName>
    <definedName name="_034" localSheetId="0">#REF!</definedName>
    <definedName name="_034">#REF!</definedName>
    <definedName name="_035" localSheetId="2">#REF!</definedName>
    <definedName name="_035" localSheetId="1">#REF!</definedName>
    <definedName name="_035" localSheetId="0">#REF!</definedName>
    <definedName name="_035">#REF!</definedName>
    <definedName name="_036" localSheetId="2">#REF!</definedName>
    <definedName name="_036" localSheetId="1">#REF!</definedName>
    <definedName name="_036" localSheetId="0">#REF!</definedName>
    <definedName name="_036">#REF!</definedName>
    <definedName name="_037" localSheetId="2">#REF!</definedName>
    <definedName name="_037" localSheetId="1">#REF!</definedName>
    <definedName name="_037" localSheetId="0">#REF!</definedName>
    <definedName name="_037">#REF!</definedName>
    <definedName name="_038" localSheetId="2">#REF!</definedName>
    <definedName name="_038" localSheetId="1">#REF!</definedName>
    <definedName name="_038" localSheetId="0">#REF!</definedName>
    <definedName name="_038">#REF!</definedName>
    <definedName name="_039" localSheetId="2">#REF!</definedName>
    <definedName name="_039" localSheetId="1">#REF!</definedName>
    <definedName name="_039" localSheetId="0">#REF!</definedName>
    <definedName name="_039">#REF!</definedName>
    <definedName name="_040" localSheetId="2">#REF!</definedName>
    <definedName name="_040" localSheetId="1">#REF!</definedName>
    <definedName name="_040" localSheetId="0">#REF!</definedName>
    <definedName name="_040">#REF!</definedName>
    <definedName name="_041" localSheetId="2">#REF!</definedName>
    <definedName name="_041" localSheetId="1">#REF!</definedName>
    <definedName name="_041" localSheetId="0">#REF!</definedName>
    <definedName name="_041">#REF!</definedName>
    <definedName name="_042" localSheetId="2">#REF!</definedName>
    <definedName name="_042" localSheetId="1">#REF!</definedName>
    <definedName name="_042" localSheetId="0">#REF!</definedName>
    <definedName name="_042">#REF!</definedName>
    <definedName name="_043" localSheetId="2">#REF!</definedName>
    <definedName name="_043" localSheetId="1">#REF!</definedName>
    <definedName name="_043" localSheetId="0">#REF!</definedName>
    <definedName name="_043">#REF!</definedName>
    <definedName name="_044" localSheetId="2">#REF!</definedName>
    <definedName name="_044" localSheetId="1">#REF!</definedName>
    <definedName name="_044" localSheetId="0">#REF!</definedName>
    <definedName name="_044">#REF!</definedName>
    <definedName name="_045" localSheetId="2">#REF!</definedName>
    <definedName name="_045" localSheetId="1">#REF!</definedName>
    <definedName name="_045" localSheetId="0">#REF!</definedName>
    <definedName name="_045">#REF!</definedName>
    <definedName name="_046" localSheetId="2">#REF!</definedName>
    <definedName name="_046" localSheetId="1">#REF!</definedName>
    <definedName name="_046" localSheetId="0">#REF!</definedName>
    <definedName name="_046">#REF!</definedName>
    <definedName name="_047" localSheetId="2">#REF!</definedName>
    <definedName name="_047" localSheetId="1">#REF!</definedName>
    <definedName name="_047" localSheetId="0">#REF!</definedName>
    <definedName name="_047">#REF!</definedName>
    <definedName name="_048" localSheetId="2">#REF!</definedName>
    <definedName name="_048" localSheetId="1">#REF!</definedName>
    <definedName name="_048" localSheetId="0">#REF!</definedName>
    <definedName name="_048">#REF!</definedName>
    <definedName name="_049" localSheetId="2">#REF!</definedName>
    <definedName name="_049" localSheetId="1">#REF!</definedName>
    <definedName name="_049" localSheetId="0">#REF!</definedName>
    <definedName name="_049">#REF!</definedName>
    <definedName name="_050" localSheetId="2">#REF!</definedName>
    <definedName name="_050" localSheetId="1">#REF!</definedName>
    <definedName name="_050" localSheetId="0">#REF!</definedName>
    <definedName name="_050">#REF!</definedName>
    <definedName name="_051" localSheetId="2">#REF!</definedName>
    <definedName name="_051" localSheetId="1">#REF!</definedName>
    <definedName name="_051" localSheetId="0">#REF!</definedName>
    <definedName name="_051">#REF!</definedName>
    <definedName name="_052" localSheetId="2">#REF!</definedName>
    <definedName name="_052" localSheetId="1">#REF!</definedName>
    <definedName name="_052" localSheetId="0">#REF!</definedName>
    <definedName name="_052">#REF!</definedName>
    <definedName name="_053" localSheetId="2">#REF!</definedName>
    <definedName name="_053" localSheetId="1">#REF!</definedName>
    <definedName name="_053" localSheetId="0">#REF!</definedName>
    <definedName name="_053">#REF!</definedName>
    <definedName name="_054" localSheetId="2">#REF!</definedName>
    <definedName name="_054" localSheetId="1">#REF!</definedName>
    <definedName name="_054" localSheetId="0">#REF!</definedName>
    <definedName name="_054">#REF!</definedName>
    <definedName name="_055" localSheetId="2">#REF!</definedName>
    <definedName name="_055" localSheetId="1">#REF!</definedName>
    <definedName name="_055" localSheetId="0">#REF!</definedName>
    <definedName name="_055">#REF!</definedName>
    <definedName name="_056" localSheetId="2">#REF!</definedName>
    <definedName name="_056" localSheetId="1">#REF!</definedName>
    <definedName name="_056" localSheetId="0">#REF!</definedName>
    <definedName name="_056">#REF!</definedName>
    <definedName name="_057" localSheetId="2">#REF!</definedName>
    <definedName name="_057" localSheetId="1">#REF!</definedName>
    <definedName name="_057" localSheetId="0">#REF!</definedName>
    <definedName name="_057">#REF!</definedName>
    <definedName name="_058" localSheetId="2">#REF!</definedName>
    <definedName name="_058" localSheetId="1">#REF!</definedName>
    <definedName name="_058" localSheetId="0">#REF!</definedName>
    <definedName name="_058">#REF!</definedName>
    <definedName name="_059" localSheetId="2">#REF!</definedName>
    <definedName name="_059" localSheetId="1">#REF!</definedName>
    <definedName name="_059" localSheetId="0">#REF!</definedName>
    <definedName name="_059">#REF!</definedName>
    <definedName name="_060" localSheetId="2">#REF!</definedName>
    <definedName name="_060" localSheetId="1">#REF!</definedName>
    <definedName name="_060" localSheetId="0">#REF!</definedName>
    <definedName name="_060">#REF!</definedName>
    <definedName name="_061" localSheetId="2">#REF!</definedName>
    <definedName name="_061" localSheetId="1">#REF!</definedName>
    <definedName name="_061" localSheetId="0">#REF!</definedName>
    <definedName name="_061">#REF!</definedName>
    <definedName name="_062" localSheetId="2">#REF!</definedName>
    <definedName name="_062" localSheetId="1">#REF!</definedName>
    <definedName name="_062" localSheetId="0">#REF!</definedName>
    <definedName name="_062">#REF!</definedName>
    <definedName name="_063" localSheetId="2">#REF!</definedName>
    <definedName name="_063" localSheetId="1">#REF!</definedName>
    <definedName name="_063" localSheetId="0">#REF!</definedName>
    <definedName name="_063">#REF!</definedName>
    <definedName name="_064" localSheetId="2">#REF!</definedName>
    <definedName name="_064" localSheetId="1">#REF!</definedName>
    <definedName name="_064" localSheetId="0">#REF!</definedName>
    <definedName name="_064">#REF!</definedName>
    <definedName name="_065" localSheetId="2">#REF!</definedName>
    <definedName name="_065" localSheetId="1">#REF!</definedName>
    <definedName name="_065" localSheetId="0">#REF!</definedName>
    <definedName name="_065">#REF!</definedName>
    <definedName name="_066" localSheetId="2">#REF!</definedName>
    <definedName name="_066" localSheetId="1">#REF!</definedName>
    <definedName name="_066" localSheetId="0">#REF!</definedName>
    <definedName name="_066">#REF!</definedName>
    <definedName name="_067" localSheetId="2">#REF!</definedName>
    <definedName name="_067" localSheetId="1">#REF!</definedName>
    <definedName name="_067" localSheetId="0">#REF!</definedName>
    <definedName name="_067">#REF!</definedName>
    <definedName name="_068" localSheetId="2">#REF!</definedName>
    <definedName name="_068" localSheetId="1">#REF!</definedName>
    <definedName name="_068" localSheetId="0">#REF!</definedName>
    <definedName name="_068">#REF!</definedName>
    <definedName name="_069" localSheetId="2">#REF!</definedName>
    <definedName name="_069" localSheetId="1">#REF!</definedName>
    <definedName name="_069" localSheetId="0">#REF!</definedName>
    <definedName name="_069">#REF!</definedName>
    <definedName name="_070" localSheetId="2">#REF!</definedName>
    <definedName name="_070" localSheetId="1">#REF!</definedName>
    <definedName name="_070" localSheetId="0">#REF!</definedName>
    <definedName name="_070">#REF!</definedName>
    <definedName name="_071" localSheetId="2">#REF!</definedName>
    <definedName name="_071" localSheetId="1">#REF!</definedName>
    <definedName name="_071" localSheetId="0">#REF!</definedName>
    <definedName name="_071">#REF!</definedName>
    <definedName name="_072" localSheetId="2">#REF!</definedName>
    <definedName name="_072" localSheetId="1">#REF!</definedName>
    <definedName name="_072" localSheetId="0">#REF!</definedName>
    <definedName name="_072">#REF!</definedName>
    <definedName name="_073" localSheetId="2">#REF!</definedName>
    <definedName name="_073" localSheetId="1">#REF!</definedName>
    <definedName name="_073" localSheetId="0">#REF!</definedName>
    <definedName name="_073">#REF!</definedName>
    <definedName name="_074" localSheetId="2">#REF!</definedName>
    <definedName name="_074" localSheetId="1">#REF!</definedName>
    <definedName name="_074" localSheetId="0">#REF!</definedName>
    <definedName name="_074">#REF!</definedName>
    <definedName name="_075" localSheetId="2">#REF!</definedName>
    <definedName name="_075" localSheetId="1">#REF!</definedName>
    <definedName name="_075" localSheetId="0">#REF!</definedName>
    <definedName name="_075">#REF!</definedName>
    <definedName name="_076" localSheetId="2">#REF!</definedName>
    <definedName name="_076" localSheetId="1">#REF!</definedName>
    <definedName name="_076" localSheetId="0">#REF!</definedName>
    <definedName name="_076">#REF!</definedName>
    <definedName name="_077" localSheetId="2">#REF!</definedName>
    <definedName name="_077" localSheetId="1">#REF!</definedName>
    <definedName name="_077" localSheetId="0">#REF!</definedName>
    <definedName name="_077">#REF!</definedName>
    <definedName name="_078" localSheetId="2">#REF!</definedName>
    <definedName name="_078" localSheetId="1">#REF!</definedName>
    <definedName name="_078" localSheetId="0">#REF!</definedName>
    <definedName name="_078">#REF!</definedName>
    <definedName name="_079" localSheetId="2">#REF!</definedName>
    <definedName name="_079" localSheetId="1">#REF!</definedName>
    <definedName name="_079" localSheetId="0">#REF!</definedName>
    <definedName name="_079">#REF!</definedName>
    <definedName name="_080" localSheetId="2">#REF!</definedName>
    <definedName name="_080" localSheetId="1">#REF!</definedName>
    <definedName name="_080" localSheetId="0">#REF!</definedName>
    <definedName name="_080">#REF!</definedName>
    <definedName name="_081" localSheetId="2">#REF!</definedName>
    <definedName name="_081" localSheetId="1">#REF!</definedName>
    <definedName name="_081" localSheetId="0">#REF!</definedName>
    <definedName name="_081">#REF!</definedName>
    <definedName name="_082" localSheetId="2">#REF!</definedName>
    <definedName name="_082" localSheetId="1">#REF!</definedName>
    <definedName name="_082" localSheetId="0">#REF!</definedName>
    <definedName name="_082">#REF!</definedName>
    <definedName name="_083" localSheetId="2">#REF!</definedName>
    <definedName name="_083" localSheetId="1">#REF!</definedName>
    <definedName name="_083" localSheetId="0">#REF!</definedName>
    <definedName name="_083">#REF!</definedName>
    <definedName name="_084" localSheetId="2">#REF!</definedName>
    <definedName name="_084" localSheetId="1">#REF!</definedName>
    <definedName name="_084" localSheetId="0">#REF!</definedName>
    <definedName name="_084">#REF!</definedName>
    <definedName name="_085" localSheetId="2">#REF!</definedName>
    <definedName name="_085" localSheetId="1">#REF!</definedName>
    <definedName name="_085" localSheetId="0">#REF!</definedName>
    <definedName name="_085">#REF!</definedName>
    <definedName name="_086" localSheetId="2">#REF!</definedName>
    <definedName name="_086" localSheetId="1">#REF!</definedName>
    <definedName name="_086" localSheetId="0">#REF!</definedName>
    <definedName name="_086">#REF!</definedName>
    <definedName name="_087" localSheetId="2">#REF!</definedName>
    <definedName name="_087" localSheetId="1">#REF!</definedName>
    <definedName name="_087" localSheetId="0">#REF!</definedName>
    <definedName name="_087">#REF!</definedName>
    <definedName name="_088" localSheetId="2">#REF!</definedName>
    <definedName name="_088" localSheetId="1">#REF!</definedName>
    <definedName name="_088" localSheetId="0">#REF!</definedName>
    <definedName name="_088">#REF!</definedName>
    <definedName name="_089" localSheetId="2">#REF!</definedName>
    <definedName name="_089" localSheetId="1">#REF!</definedName>
    <definedName name="_089" localSheetId="0">#REF!</definedName>
    <definedName name="_089">#REF!</definedName>
    <definedName name="_090" localSheetId="2">#REF!</definedName>
    <definedName name="_090" localSheetId="1">#REF!</definedName>
    <definedName name="_090" localSheetId="0">#REF!</definedName>
    <definedName name="_090">#REF!</definedName>
    <definedName name="_091" localSheetId="2">#REF!</definedName>
    <definedName name="_091" localSheetId="1">#REF!</definedName>
    <definedName name="_091" localSheetId="0">#REF!</definedName>
    <definedName name="_091">#REF!</definedName>
    <definedName name="_092" localSheetId="2">#REF!</definedName>
    <definedName name="_092" localSheetId="1">#REF!</definedName>
    <definedName name="_092" localSheetId="0">#REF!</definedName>
    <definedName name="_092">#REF!</definedName>
    <definedName name="_093" localSheetId="2">#REF!</definedName>
    <definedName name="_093" localSheetId="1">#REF!</definedName>
    <definedName name="_093" localSheetId="0">#REF!</definedName>
    <definedName name="_093">#REF!</definedName>
    <definedName name="_094" localSheetId="2">#REF!</definedName>
    <definedName name="_094" localSheetId="1">#REF!</definedName>
    <definedName name="_094" localSheetId="0">#REF!</definedName>
    <definedName name="_094">#REF!</definedName>
    <definedName name="_095" localSheetId="2">#REF!</definedName>
    <definedName name="_095" localSheetId="1">#REF!</definedName>
    <definedName name="_095" localSheetId="0">#REF!</definedName>
    <definedName name="_095">#REF!</definedName>
    <definedName name="_096" localSheetId="2">#REF!</definedName>
    <definedName name="_096" localSheetId="1">#REF!</definedName>
    <definedName name="_096" localSheetId="0">#REF!</definedName>
    <definedName name="_096">#REF!</definedName>
    <definedName name="_097" localSheetId="2">#REF!</definedName>
    <definedName name="_097" localSheetId="1">#REF!</definedName>
    <definedName name="_097" localSheetId="0">#REF!</definedName>
    <definedName name="_097">#REF!</definedName>
    <definedName name="_098" localSheetId="2">#REF!</definedName>
    <definedName name="_098" localSheetId="1">#REF!</definedName>
    <definedName name="_098" localSheetId="0">#REF!</definedName>
    <definedName name="_098">#REF!</definedName>
    <definedName name="_099" localSheetId="2">#REF!</definedName>
    <definedName name="_099" localSheetId="1">#REF!</definedName>
    <definedName name="_099" localSheetId="0">#REF!</definedName>
    <definedName name="_099">#REF!</definedName>
    <definedName name="_100" localSheetId="2">#REF!</definedName>
    <definedName name="_100" localSheetId="1">#REF!</definedName>
    <definedName name="_100" localSheetId="0">#REF!</definedName>
    <definedName name="_100">#REF!</definedName>
    <definedName name="_101" localSheetId="2">#REF!</definedName>
    <definedName name="_101" localSheetId="1">#REF!</definedName>
    <definedName name="_101" localSheetId="0">#REF!</definedName>
    <definedName name="_101">#REF!</definedName>
    <definedName name="_102" localSheetId="2">#REF!</definedName>
    <definedName name="_102" localSheetId="1">#REF!</definedName>
    <definedName name="_102" localSheetId="0">#REF!</definedName>
    <definedName name="_102">#REF!</definedName>
    <definedName name="_103" localSheetId="2">#REF!</definedName>
    <definedName name="_103" localSheetId="1">#REF!</definedName>
    <definedName name="_103" localSheetId="0">#REF!</definedName>
    <definedName name="_103">#REF!</definedName>
    <definedName name="_104" localSheetId="2">#REF!</definedName>
    <definedName name="_104" localSheetId="1">#REF!</definedName>
    <definedName name="_104" localSheetId="0">#REF!</definedName>
    <definedName name="_104">#REF!</definedName>
    <definedName name="_105" localSheetId="2">#REF!</definedName>
    <definedName name="_105" localSheetId="1">#REF!</definedName>
    <definedName name="_105" localSheetId="0">#REF!</definedName>
    <definedName name="_105">#REF!</definedName>
    <definedName name="_106" localSheetId="2">#REF!</definedName>
    <definedName name="_106" localSheetId="1">#REF!</definedName>
    <definedName name="_106" localSheetId="0">#REF!</definedName>
    <definedName name="_106">#REF!</definedName>
    <definedName name="_107" localSheetId="2">#REF!</definedName>
    <definedName name="_107" localSheetId="1">#REF!</definedName>
    <definedName name="_107" localSheetId="0">#REF!</definedName>
    <definedName name="_107">#REF!</definedName>
    <definedName name="_108" localSheetId="2">#REF!</definedName>
    <definedName name="_108" localSheetId="1">#REF!</definedName>
    <definedName name="_108" localSheetId="0">#REF!</definedName>
    <definedName name="_108">#REF!</definedName>
    <definedName name="_109" localSheetId="2">#REF!</definedName>
    <definedName name="_109" localSheetId="1">#REF!</definedName>
    <definedName name="_109" localSheetId="0">#REF!</definedName>
    <definedName name="_109">#REF!</definedName>
    <definedName name="_110" localSheetId="2">#REF!</definedName>
    <definedName name="_110" localSheetId="1">#REF!</definedName>
    <definedName name="_110" localSheetId="0">#REF!</definedName>
    <definedName name="_110">#REF!</definedName>
    <definedName name="_111" localSheetId="2">#REF!</definedName>
    <definedName name="_111" localSheetId="1">#REF!</definedName>
    <definedName name="_111" localSheetId="0">#REF!</definedName>
    <definedName name="_111">#REF!</definedName>
    <definedName name="_112" localSheetId="2">#REF!</definedName>
    <definedName name="_112" localSheetId="1">#REF!</definedName>
    <definedName name="_112" localSheetId="0">#REF!</definedName>
    <definedName name="_112">#REF!</definedName>
    <definedName name="_113" localSheetId="2">#REF!</definedName>
    <definedName name="_113" localSheetId="1">#REF!</definedName>
    <definedName name="_113" localSheetId="0">#REF!</definedName>
    <definedName name="_113">#REF!</definedName>
    <definedName name="_114" localSheetId="2">#REF!</definedName>
    <definedName name="_114" localSheetId="1">#REF!</definedName>
    <definedName name="_114" localSheetId="0">#REF!</definedName>
    <definedName name="_114">#REF!</definedName>
    <definedName name="_115" localSheetId="2">#REF!</definedName>
    <definedName name="_115" localSheetId="1">#REF!</definedName>
    <definedName name="_115" localSheetId="0">#REF!</definedName>
    <definedName name="_115">#REF!</definedName>
    <definedName name="_116" localSheetId="2">#REF!</definedName>
    <definedName name="_116" localSheetId="1">#REF!</definedName>
    <definedName name="_116" localSheetId="0">#REF!</definedName>
    <definedName name="_116">#REF!</definedName>
    <definedName name="_117" localSheetId="2">#REF!</definedName>
    <definedName name="_117" localSheetId="1">#REF!</definedName>
    <definedName name="_117" localSheetId="0">#REF!</definedName>
    <definedName name="_117">#REF!</definedName>
    <definedName name="_118" localSheetId="2">#REF!</definedName>
    <definedName name="_118" localSheetId="1">#REF!</definedName>
    <definedName name="_118" localSheetId="0">#REF!</definedName>
    <definedName name="_118">#REF!</definedName>
    <definedName name="_119" localSheetId="2">#REF!</definedName>
    <definedName name="_119" localSheetId="1">#REF!</definedName>
    <definedName name="_119" localSheetId="0">#REF!</definedName>
    <definedName name="_119">#REF!</definedName>
    <definedName name="_120" localSheetId="2">#REF!</definedName>
    <definedName name="_120" localSheetId="1">#REF!</definedName>
    <definedName name="_120" localSheetId="0">#REF!</definedName>
    <definedName name="_120">#REF!</definedName>
    <definedName name="_121" localSheetId="2">#REF!</definedName>
    <definedName name="_121" localSheetId="1">#REF!</definedName>
    <definedName name="_121" localSheetId="0">#REF!</definedName>
    <definedName name="_121">#REF!</definedName>
    <definedName name="_122" localSheetId="2">#REF!</definedName>
    <definedName name="_122" localSheetId="1">#REF!</definedName>
    <definedName name="_122" localSheetId="0">#REF!</definedName>
    <definedName name="_122">#REF!</definedName>
    <definedName name="_123" localSheetId="2">#REF!</definedName>
    <definedName name="_123" localSheetId="1">#REF!</definedName>
    <definedName name="_123" localSheetId="0">#REF!</definedName>
    <definedName name="_123">#REF!</definedName>
    <definedName name="_124" localSheetId="2">#REF!</definedName>
    <definedName name="_124" localSheetId="1">#REF!</definedName>
    <definedName name="_124" localSheetId="0">#REF!</definedName>
    <definedName name="_124">#REF!</definedName>
    <definedName name="_125" localSheetId="2">#REF!</definedName>
    <definedName name="_125" localSheetId="1">#REF!</definedName>
    <definedName name="_125" localSheetId="0">#REF!</definedName>
    <definedName name="_125">#REF!</definedName>
    <definedName name="_126" localSheetId="2">#REF!</definedName>
    <definedName name="_126" localSheetId="1">#REF!</definedName>
    <definedName name="_126" localSheetId="0">#REF!</definedName>
    <definedName name="_126">#REF!</definedName>
    <definedName name="_127" localSheetId="2">#REF!</definedName>
    <definedName name="_127" localSheetId="1">#REF!</definedName>
    <definedName name="_127" localSheetId="0">#REF!</definedName>
    <definedName name="_127">#REF!</definedName>
    <definedName name="_128" localSheetId="2">#REF!</definedName>
    <definedName name="_128" localSheetId="1">#REF!</definedName>
    <definedName name="_128" localSheetId="0">#REF!</definedName>
    <definedName name="_128">#REF!</definedName>
    <definedName name="_129" localSheetId="2">#REF!</definedName>
    <definedName name="_129" localSheetId="1">#REF!</definedName>
    <definedName name="_129" localSheetId="0">#REF!</definedName>
    <definedName name="_129">#REF!</definedName>
    <definedName name="_130" localSheetId="2">#REF!</definedName>
    <definedName name="_130" localSheetId="1">#REF!</definedName>
    <definedName name="_130" localSheetId="0">#REF!</definedName>
    <definedName name="_130">#REF!</definedName>
    <definedName name="_131" localSheetId="2">#REF!</definedName>
    <definedName name="_131" localSheetId="1">#REF!</definedName>
    <definedName name="_131" localSheetId="0">#REF!</definedName>
    <definedName name="_131">#REF!</definedName>
    <definedName name="_132" localSheetId="2">#REF!</definedName>
    <definedName name="_132" localSheetId="1">#REF!</definedName>
    <definedName name="_132" localSheetId="0">#REF!</definedName>
    <definedName name="_132">#REF!</definedName>
    <definedName name="_133" localSheetId="2">#REF!</definedName>
    <definedName name="_133" localSheetId="1">#REF!</definedName>
    <definedName name="_133" localSheetId="0">#REF!</definedName>
    <definedName name="_133">#REF!</definedName>
    <definedName name="_134" localSheetId="2">#REF!</definedName>
    <definedName name="_134" localSheetId="1">#REF!</definedName>
    <definedName name="_134" localSheetId="0">#REF!</definedName>
    <definedName name="_134">#REF!</definedName>
    <definedName name="_135" localSheetId="2">#REF!</definedName>
    <definedName name="_135" localSheetId="1">#REF!</definedName>
    <definedName name="_135" localSheetId="0">#REF!</definedName>
    <definedName name="_135">#REF!</definedName>
    <definedName name="_136" localSheetId="2">#REF!</definedName>
    <definedName name="_136" localSheetId="1">#REF!</definedName>
    <definedName name="_136" localSheetId="0">#REF!</definedName>
    <definedName name="_136">#REF!</definedName>
    <definedName name="_137" localSheetId="2">#REF!</definedName>
    <definedName name="_137" localSheetId="1">#REF!</definedName>
    <definedName name="_137" localSheetId="0">#REF!</definedName>
    <definedName name="_137">#REF!</definedName>
    <definedName name="_138" localSheetId="2">#REF!</definedName>
    <definedName name="_138" localSheetId="1">#REF!</definedName>
    <definedName name="_138" localSheetId="0">#REF!</definedName>
    <definedName name="_138">#REF!</definedName>
    <definedName name="_139" localSheetId="2">#REF!</definedName>
    <definedName name="_139" localSheetId="1">#REF!</definedName>
    <definedName name="_139" localSheetId="0">#REF!</definedName>
    <definedName name="_139">#REF!</definedName>
    <definedName name="_140" localSheetId="2">#REF!</definedName>
    <definedName name="_140" localSheetId="1">#REF!</definedName>
    <definedName name="_140" localSheetId="0">#REF!</definedName>
    <definedName name="_140">#REF!</definedName>
    <definedName name="_141" localSheetId="2">#REF!</definedName>
    <definedName name="_141" localSheetId="1">#REF!</definedName>
    <definedName name="_141" localSheetId="0">#REF!</definedName>
    <definedName name="_141">#REF!</definedName>
    <definedName name="_142" localSheetId="2">#REF!</definedName>
    <definedName name="_142" localSheetId="1">#REF!</definedName>
    <definedName name="_142" localSheetId="0">#REF!</definedName>
    <definedName name="_142">#REF!</definedName>
    <definedName name="_143" localSheetId="2">#REF!</definedName>
    <definedName name="_143" localSheetId="1">#REF!</definedName>
    <definedName name="_143" localSheetId="0">#REF!</definedName>
    <definedName name="_143">#REF!</definedName>
    <definedName name="_144" localSheetId="2">#REF!</definedName>
    <definedName name="_144" localSheetId="1">#REF!</definedName>
    <definedName name="_144" localSheetId="0">#REF!</definedName>
    <definedName name="_144">#REF!</definedName>
    <definedName name="_145" localSheetId="2">#REF!</definedName>
    <definedName name="_145" localSheetId="1">#REF!</definedName>
    <definedName name="_145" localSheetId="0">#REF!</definedName>
    <definedName name="_145">#REF!</definedName>
    <definedName name="_146" localSheetId="2">#REF!</definedName>
    <definedName name="_146" localSheetId="1">#REF!</definedName>
    <definedName name="_146" localSheetId="0">#REF!</definedName>
    <definedName name="_146">#REF!</definedName>
    <definedName name="_147" localSheetId="2">#REF!</definedName>
    <definedName name="_147" localSheetId="1">#REF!</definedName>
    <definedName name="_147" localSheetId="0">#REF!</definedName>
    <definedName name="_147">#REF!</definedName>
    <definedName name="_148" localSheetId="2">#REF!</definedName>
    <definedName name="_148" localSheetId="1">#REF!</definedName>
    <definedName name="_148" localSheetId="0">#REF!</definedName>
    <definedName name="_148">#REF!</definedName>
    <definedName name="_149" localSheetId="2">#REF!</definedName>
    <definedName name="_149" localSheetId="1">#REF!</definedName>
    <definedName name="_149" localSheetId="0">#REF!</definedName>
    <definedName name="_149">#REF!</definedName>
    <definedName name="_150" localSheetId="2">#REF!</definedName>
    <definedName name="_150" localSheetId="1">#REF!</definedName>
    <definedName name="_150" localSheetId="0">#REF!</definedName>
    <definedName name="_150">#REF!</definedName>
    <definedName name="_151" localSheetId="2">#REF!</definedName>
    <definedName name="_151" localSheetId="1">#REF!</definedName>
    <definedName name="_151" localSheetId="0">#REF!</definedName>
    <definedName name="_151">#REF!</definedName>
    <definedName name="_152" localSheetId="2">#REF!</definedName>
    <definedName name="_152" localSheetId="1">#REF!</definedName>
    <definedName name="_152" localSheetId="0">#REF!</definedName>
    <definedName name="_152">#REF!</definedName>
    <definedName name="_153" localSheetId="2">#REF!</definedName>
    <definedName name="_153" localSheetId="1">#REF!</definedName>
    <definedName name="_153" localSheetId="0">#REF!</definedName>
    <definedName name="_153">#REF!</definedName>
    <definedName name="_154" localSheetId="2">#REF!</definedName>
    <definedName name="_154" localSheetId="1">#REF!</definedName>
    <definedName name="_154" localSheetId="0">#REF!</definedName>
    <definedName name="_154">#REF!</definedName>
    <definedName name="_155" localSheetId="2">#REF!</definedName>
    <definedName name="_155" localSheetId="1">#REF!</definedName>
    <definedName name="_155" localSheetId="0">#REF!</definedName>
    <definedName name="_155">#REF!</definedName>
    <definedName name="_156" localSheetId="2">#REF!</definedName>
    <definedName name="_156" localSheetId="1">#REF!</definedName>
    <definedName name="_156" localSheetId="0">#REF!</definedName>
    <definedName name="_156">#REF!</definedName>
    <definedName name="_157" localSheetId="2">#REF!</definedName>
    <definedName name="_157" localSheetId="1">#REF!</definedName>
    <definedName name="_157" localSheetId="0">#REF!</definedName>
    <definedName name="_157">#REF!</definedName>
    <definedName name="_158" localSheetId="2">#REF!</definedName>
    <definedName name="_158" localSheetId="1">#REF!</definedName>
    <definedName name="_158" localSheetId="0">#REF!</definedName>
    <definedName name="_158">#REF!</definedName>
    <definedName name="_159" localSheetId="2">#REF!</definedName>
    <definedName name="_159" localSheetId="1">#REF!</definedName>
    <definedName name="_159" localSheetId="0">#REF!</definedName>
    <definedName name="_159">#REF!</definedName>
    <definedName name="_160" localSheetId="2">#REF!</definedName>
    <definedName name="_160" localSheetId="1">#REF!</definedName>
    <definedName name="_160" localSheetId="0">#REF!</definedName>
    <definedName name="_160">#REF!</definedName>
    <definedName name="_161" localSheetId="2">#REF!</definedName>
    <definedName name="_161" localSheetId="1">#REF!</definedName>
    <definedName name="_161" localSheetId="0">#REF!</definedName>
    <definedName name="_161">#REF!</definedName>
    <definedName name="_162" localSheetId="2">#REF!</definedName>
    <definedName name="_162" localSheetId="1">#REF!</definedName>
    <definedName name="_162" localSheetId="0">#REF!</definedName>
    <definedName name="_162">#REF!</definedName>
    <definedName name="_163" localSheetId="2">#REF!</definedName>
    <definedName name="_163" localSheetId="1">#REF!</definedName>
    <definedName name="_163" localSheetId="0">#REF!</definedName>
    <definedName name="_163">#REF!</definedName>
    <definedName name="_164" localSheetId="2">#REF!</definedName>
    <definedName name="_164" localSheetId="1">#REF!</definedName>
    <definedName name="_164" localSheetId="0">#REF!</definedName>
    <definedName name="_164">#REF!</definedName>
    <definedName name="_165" localSheetId="2">#REF!</definedName>
    <definedName name="_165" localSheetId="1">#REF!</definedName>
    <definedName name="_165" localSheetId="0">#REF!</definedName>
    <definedName name="_165">#REF!</definedName>
    <definedName name="_166" localSheetId="2">#REF!</definedName>
    <definedName name="_166" localSheetId="1">#REF!</definedName>
    <definedName name="_166" localSheetId="0">#REF!</definedName>
    <definedName name="_166">#REF!</definedName>
    <definedName name="_167" localSheetId="2">#REF!</definedName>
    <definedName name="_167" localSheetId="1">#REF!</definedName>
    <definedName name="_167" localSheetId="0">#REF!</definedName>
    <definedName name="_167">#REF!</definedName>
    <definedName name="_168" localSheetId="2">#REF!</definedName>
    <definedName name="_168" localSheetId="1">#REF!</definedName>
    <definedName name="_168" localSheetId="0">#REF!</definedName>
    <definedName name="_168">#REF!</definedName>
    <definedName name="_169" localSheetId="2">#REF!</definedName>
    <definedName name="_169" localSheetId="1">#REF!</definedName>
    <definedName name="_169" localSheetId="0">#REF!</definedName>
    <definedName name="_169">#REF!</definedName>
    <definedName name="_170" localSheetId="2">#REF!</definedName>
    <definedName name="_170" localSheetId="1">#REF!</definedName>
    <definedName name="_170" localSheetId="0">#REF!</definedName>
    <definedName name="_170">#REF!</definedName>
    <definedName name="_171" localSheetId="2">#REF!</definedName>
    <definedName name="_171" localSheetId="1">#REF!</definedName>
    <definedName name="_171" localSheetId="0">#REF!</definedName>
    <definedName name="_171">#REF!</definedName>
    <definedName name="_172" localSheetId="2">#REF!</definedName>
    <definedName name="_172" localSheetId="1">#REF!</definedName>
    <definedName name="_172" localSheetId="0">#REF!</definedName>
    <definedName name="_172">#REF!</definedName>
    <definedName name="_173" localSheetId="2">#REF!</definedName>
    <definedName name="_173" localSheetId="1">#REF!</definedName>
    <definedName name="_173" localSheetId="0">#REF!</definedName>
    <definedName name="_173">#REF!</definedName>
    <definedName name="_174" localSheetId="2">#REF!</definedName>
    <definedName name="_174" localSheetId="1">#REF!</definedName>
    <definedName name="_174" localSheetId="0">#REF!</definedName>
    <definedName name="_174">#REF!</definedName>
    <definedName name="_175" localSheetId="2">#REF!</definedName>
    <definedName name="_175" localSheetId="1">#REF!</definedName>
    <definedName name="_175" localSheetId="0">#REF!</definedName>
    <definedName name="_175">#REF!</definedName>
    <definedName name="_176" localSheetId="2">#REF!</definedName>
    <definedName name="_176" localSheetId="1">#REF!</definedName>
    <definedName name="_176" localSheetId="0">#REF!</definedName>
    <definedName name="_176">#REF!</definedName>
    <definedName name="_177" localSheetId="2">#REF!</definedName>
    <definedName name="_177" localSheetId="1">#REF!</definedName>
    <definedName name="_177" localSheetId="0">#REF!</definedName>
    <definedName name="_177">#REF!</definedName>
    <definedName name="_178" localSheetId="2">#REF!</definedName>
    <definedName name="_178" localSheetId="1">#REF!</definedName>
    <definedName name="_178" localSheetId="0">#REF!</definedName>
    <definedName name="_178">#REF!</definedName>
    <definedName name="_179" localSheetId="2">#REF!</definedName>
    <definedName name="_179" localSheetId="1">#REF!</definedName>
    <definedName name="_179" localSheetId="0">#REF!</definedName>
    <definedName name="_179">#REF!</definedName>
    <definedName name="_180" localSheetId="2">#REF!</definedName>
    <definedName name="_180" localSheetId="1">#REF!</definedName>
    <definedName name="_180" localSheetId="0">#REF!</definedName>
    <definedName name="_180">#REF!</definedName>
    <definedName name="_181" localSheetId="2">#REF!</definedName>
    <definedName name="_181" localSheetId="1">#REF!</definedName>
    <definedName name="_181" localSheetId="0">#REF!</definedName>
    <definedName name="_181">#REF!</definedName>
    <definedName name="_182" localSheetId="2">#REF!</definedName>
    <definedName name="_182" localSheetId="1">#REF!</definedName>
    <definedName name="_182" localSheetId="0">#REF!</definedName>
    <definedName name="_182">#REF!</definedName>
    <definedName name="_183" localSheetId="2">#REF!</definedName>
    <definedName name="_183" localSheetId="1">#REF!</definedName>
    <definedName name="_183" localSheetId="0">#REF!</definedName>
    <definedName name="_183">#REF!</definedName>
    <definedName name="_184" localSheetId="2">#REF!</definedName>
    <definedName name="_184" localSheetId="1">#REF!</definedName>
    <definedName name="_184" localSheetId="0">#REF!</definedName>
    <definedName name="_184">#REF!</definedName>
    <definedName name="_185" localSheetId="2">#REF!</definedName>
    <definedName name="_185" localSheetId="1">#REF!</definedName>
    <definedName name="_185" localSheetId="0">#REF!</definedName>
    <definedName name="_185">#REF!</definedName>
    <definedName name="_186" localSheetId="2">#REF!</definedName>
    <definedName name="_186" localSheetId="1">#REF!</definedName>
    <definedName name="_186" localSheetId="0">#REF!</definedName>
    <definedName name="_186">#REF!</definedName>
    <definedName name="_187" localSheetId="2">#REF!</definedName>
    <definedName name="_187" localSheetId="1">#REF!</definedName>
    <definedName name="_187" localSheetId="0">#REF!</definedName>
    <definedName name="_187">#REF!</definedName>
    <definedName name="_188" localSheetId="2">#REF!</definedName>
    <definedName name="_188" localSheetId="1">#REF!</definedName>
    <definedName name="_188" localSheetId="0">#REF!</definedName>
    <definedName name="_188">#REF!</definedName>
    <definedName name="_189" localSheetId="2">#REF!</definedName>
    <definedName name="_189" localSheetId="1">#REF!</definedName>
    <definedName name="_189" localSheetId="0">#REF!</definedName>
    <definedName name="_189">#REF!</definedName>
    <definedName name="_190" localSheetId="2">#REF!</definedName>
    <definedName name="_190" localSheetId="1">#REF!</definedName>
    <definedName name="_190" localSheetId="0">#REF!</definedName>
    <definedName name="_190">#REF!</definedName>
    <definedName name="_191" localSheetId="2">#REF!</definedName>
    <definedName name="_191" localSheetId="1">#REF!</definedName>
    <definedName name="_191" localSheetId="0">#REF!</definedName>
    <definedName name="_191">#REF!</definedName>
    <definedName name="_192" localSheetId="2">#REF!</definedName>
    <definedName name="_192" localSheetId="1">#REF!</definedName>
    <definedName name="_192" localSheetId="0">#REF!</definedName>
    <definedName name="_192">#REF!</definedName>
    <definedName name="_193" localSheetId="2">#REF!</definedName>
    <definedName name="_193" localSheetId="1">#REF!</definedName>
    <definedName name="_193" localSheetId="0">#REF!</definedName>
    <definedName name="_193">#REF!</definedName>
    <definedName name="_194" localSheetId="2">#REF!</definedName>
    <definedName name="_194" localSheetId="1">#REF!</definedName>
    <definedName name="_194" localSheetId="0">#REF!</definedName>
    <definedName name="_194">#REF!</definedName>
    <definedName name="_195" localSheetId="2">#REF!</definedName>
    <definedName name="_195" localSheetId="1">#REF!</definedName>
    <definedName name="_195" localSheetId="0">#REF!</definedName>
    <definedName name="_195">#REF!</definedName>
    <definedName name="_196" localSheetId="2">#REF!</definedName>
    <definedName name="_196" localSheetId="1">#REF!</definedName>
    <definedName name="_196" localSheetId="0">#REF!</definedName>
    <definedName name="_196">#REF!</definedName>
    <definedName name="_197" localSheetId="2">#REF!</definedName>
    <definedName name="_197" localSheetId="1">#REF!</definedName>
    <definedName name="_197" localSheetId="0">#REF!</definedName>
    <definedName name="_197">#REF!</definedName>
    <definedName name="_198" localSheetId="2">#REF!</definedName>
    <definedName name="_198" localSheetId="1">#REF!</definedName>
    <definedName name="_198" localSheetId="0">#REF!</definedName>
    <definedName name="_198">#REF!</definedName>
    <definedName name="_199" localSheetId="2">#REF!</definedName>
    <definedName name="_199" localSheetId="1">#REF!</definedName>
    <definedName name="_199" localSheetId="0">#REF!</definedName>
    <definedName name="_199">#REF!</definedName>
    <definedName name="_200" localSheetId="2">#REF!</definedName>
    <definedName name="_200" localSheetId="1">#REF!</definedName>
    <definedName name="_200" localSheetId="0">#REF!</definedName>
    <definedName name="_200">#REF!</definedName>
    <definedName name="_201" localSheetId="2">#REF!</definedName>
    <definedName name="_201" localSheetId="1">#REF!</definedName>
    <definedName name="_201" localSheetId="0">#REF!</definedName>
    <definedName name="_201">#REF!</definedName>
    <definedName name="_202" localSheetId="2">#REF!</definedName>
    <definedName name="_202" localSheetId="1">#REF!</definedName>
    <definedName name="_202" localSheetId="0">#REF!</definedName>
    <definedName name="_202">#REF!</definedName>
    <definedName name="_203" localSheetId="2">#REF!</definedName>
    <definedName name="_203" localSheetId="1">#REF!</definedName>
    <definedName name="_203" localSheetId="0">#REF!</definedName>
    <definedName name="_203">#REF!</definedName>
    <definedName name="_204" localSheetId="2">#REF!</definedName>
    <definedName name="_204" localSheetId="1">#REF!</definedName>
    <definedName name="_204" localSheetId="0">#REF!</definedName>
    <definedName name="_204">#REF!</definedName>
    <definedName name="_205" localSheetId="2">#REF!</definedName>
    <definedName name="_205" localSheetId="1">#REF!</definedName>
    <definedName name="_205" localSheetId="0">#REF!</definedName>
    <definedName name="_205">#REF!</definedName>
    <definedName name="_206" localSheetId="2">#REF!</definedName>
    <definedName name="_206" localSheetId="1">#REF!</definedName>
    <definedName name="_206" localSheetId="0">#REF!</definedName>
    <definedName name="_206">#REF!</definedName>
    <definedName name="_207" localSheetId="2">#REF!</definedName>
    <definedName name="_207" localSheetId="1">#REF!</definedName>
    <definedName name="_207" localSheetId="0">#REF!</definedName>
    <definedName name="_207">#REF!</definedName>
    <definedName name="_208" localSheetId="2">#REF!</definedName>
    <definedName name="_208" localSheetId="1">#REF!</definedName>
    <definedName name="_208" localSheetId="0">#REF!</definedName>
    <definedName name="_208">#REF!</definedName>
    <definedName name="_209" localSheetId="2">#REF!</definedName>
    <definedName name="_209" localSheetId="1">#REF!</definedName>
    <definedName name="_209" localSheetId="0">#REF!</definedName>
    <definedName name="_209">#REF!</definedName>
    <definedName name="_210" localSheetId="2">#REF!</definedName>
    <definedName name="_210" localSheetId="1">#REF!</definedName>
    <definedName name="_210" localSheetId="0">#REF!</definedName>
    <definedName name="_210">#REF!</definedName>
    <definedName name="_211" localSheetId="2">#REF!</definedName>
    <definedName name="_211" localSheetId="1">#REF!</definedName>
    <definedName name="_211" localSheetId="0">#REF!</definedName>
    <definedName name="_211">#REF!</definedName>
    <definedName name="_212" localSheetId="2">#REF!</definedName>
    <definedName name="_212" localSheetId="1">#REF!</definedName>
    <definedName name="_212" localSheetId="0">#REF!</definedName>
    <definedName name="_212">#REF!</definedName>
    <definedName name="_213" localSheetId="2">#REF!</definedName>
    <definedName name="_213" localSheetId="1">#REF!</definedName>
    <definedName name="_213" localSheetId="0">#REF!</definedName>
    <definedName name="_213">#REF!</definedName>
    <definedName name="_214" localSheetId="2">#REF!</definedName>
    <definedName name="_214" localSheetId="1">#REF!</definedName>
    <definedName name="_214" localSheetId="0">#REF!</definedName>
    <definedName name="_214">#REF!</definedName>
    <definedName name="_215" localSheetId="2">#REF!</definedName>
    <definedName name="_215" localSheetId="1">#REF!</definedName>
    <definedName name="_215" localSheetId="0">#REF!</definedName>
    <definedName name="_215">#REF!</definedName>
    <definedName name="_216" localSheetId="2">#REF!</definedName>
    <definedName name="_216" localSheetId="1">#REF!</definedName>
    <definedName name="_216" localSheetId="0">#REF!</definedName>
    <definedName name="_216">#REF!</definedName>
    <definedName name="_217" localSheetId="2">#REF!</definedName>
    <definedName name="_217" localSheetId="1">#REF!</definedName>
    <definedName name="_217" localSheetId="0">#REF!</definedName>
    <definedName name="_217">#REF!</definedName>
    <definedName name="_218" localSheetId="2">#REF!</definedName>
    <definedName name="_218" localSheetId="1">#REF!</definedName>
    <definedName name="_218" localSheetId="0">#REF!</definedName>
    <definedName name="_218">#REF!</definedName>
    <definedName name="_219" localSheetId="2">#REF!</definedName>
    <definedName name="_219" localSheetId="1">#REF!</definedName>
    <definedName name="_219" localSheetId="0">#REF!</definedName>
    <definedName name="_219">#REF!</definedName>
    <definedName name="_220" localSheetId="2">#REF!</definedName>
    <definedName name="_220" localSheetId="1">#REF!</definedName>
    <definedName name="_220" localSheetId="0">#REF!</definedName>
    <definedName name="_220">#REF!</definedName>
    <definedName name="_221" localSheetId="2">#REF!</definedName>
    <definedName name="_221" localSheetId="1">#REF!</definedName>
    <definedName name="_221" localSheetId="0">#REF!</definedName>
    <definedName name="_221">#REF!</definedName>
    <definedName name="_222" localSheetId="2">#REF!</definedName>
    <definedName name="_222" localSheetId="1">#REF!</definedName>
    <definedName name="_222" localSheetId="0">#REF!</definedName>
    <definedName name="_222">#REF!</definedName>
    <definedName name="_223" localSheetId="2">#REF!</definedName>
    <definedName name="_223" localSheetId="1">#REF!</definedName>
    <definedName name="_223" localSheetId="0">#REF!</definedName>
    <definedName name="_223">#REF!</definedName>
    <definedName name="_224" localSheetId="2">#REF!</definedName>
    <definedName name="_224" localSheetId="1">#REF!</definedName>
    <definedName name="_224" localSheetId="0">#REF!</definedName>
    <definedName name="_224">#REF!</definedName>
    <definedName name="_225" localSheetId="2">#REF!</definedName>
    <definedName name="_225" localSheetId="1">#REF!</definedName>
    <definedName name="_225" localSheetId="0">#REF!</definedName>
    <definedName name="_225">#REF!</definedName>
    <definedName name="_226" localSheetId="2">#REF!</definedName>
    <definedName name="_226" localSheetId="1">#REF!</definedName>
    <definedName name="_226" localSheetId="0">#REF!</definedName>
    <definedName name="_226">#REF!</definedName>
    <definedName name="_227" localSheetId="2">#REF!</definedName>
    <definedName name="_227" localSheetId="1">#REF!</definedName>
    <definedName name="_227" localSheetId="0">#REF!</definedName>
    <definedName name="_227">#REF!</definedName>
    <definedName name="_228" localSheetId="2">#REF!</definedName>
    <definedName name="_228" localSheetId="1">#REF!</definedName>
    <definedName name="_228" localSheetId="0">#REF!</definedName>
    <definedName name="_228">#REF!</definedName>
    <definedName name="_229" localSheetId="2">#REF!</definedName>
    <definedName name="_229" localSheetId="1">#REF!</definedName>
    <definedName name="_229" localSheetId="0">#REF!</definedName>
    <definedName name="_229">#REF!</definedName>
    <definedName name="_230" localSheetId="2">#REF!</definedName>
    <definedName name="_230" localSheetId="1">#REF!</definedName>
    <definedName name="_230" localSheetId="0">#REF!</definedName>
    <definedName name="_230">#REF!</definedName>
    <definedName name="_231" localSheetId="2">#REF!</definedName>
    <definedName name="_231" localSheetId="1">#REF!</definedName>
    <definedName name="_231" localSheetId="0">#REF!</definedName>
    <definedName name="_231">#REF!</definedName>
    <definedName name="_232" localSheetId="2">#REF!</definedName>
    <definedName name="_232" localSheetId="1">#REF!</definedName>
    <definedName name="_232" localSheetId="0">#REF!</definedName>
    <definedName name="_232">#REF!</definedName>
    <definedName name="_233" localSheetId="2">#REF!</definedName>
    <definedName name="_233" localSheetId="1">#REF!</definedName>
    <definedName name="_233" localSheetId="0">#REF!</definedName>
    <definedName name="_233">#REF!</definedName>
    <definedName name="_234" localSheetId="2">#REF!</definedName>
    <definedName name="_234" localSheetId="1">#REF!</definedName>
    <definedName name="_234" localSheetId="0">#REF!</definedName>
    <definedName name="_234">#REF!</definedName>
    <definedName name="_235" localSheetId="2">#REF!</definedName>
    <definedName name="_235" localSheetId="1">#REF!</definedName>
    <definedName name="_235" localSheetId="0">#REF!</definedName>
    <definedName name="_235">#REF!</definedName>
    <definedName name="_236" localSheetId="2">#REF!</definedName>
    <definedName name="_236" localSheetId="1">#REF!</definedName>
    <definedName name="_236" localSheetId="0">#REF!</definedName>
    <definedName name="_236">#REF!</definedName>
    <definedName name="_237" localSheetId="2">#REF!</definedName>
    <definedName name="_237" localSheetId="1">#REF!</definedName>
    <definedName name="_237" localSheetId="0">#REF!</definedName>
    <definedName name="_237">#REF!</definedName>
    <definedName name="_238" localSheetId="2">#REF!</definedName>
    <definedName name="_238" localSheetId="1">#REF!</definedName>
    <definedName name="_238" localSheetId="0">#REF!</definedName>
    <definedName name="_238">#REF!</definedName>
    <definedName name="_239" localSheetId="2">#REF!</definedName>
    <definedName name="_239" localSheetId="1">#REF!</definedName>
    <definedName name="_239" localSheetId="0">#REF!</definedName>
    <definedName name="_239">#REF!</definedName>
    <definedName name="_240" localSheetId="2">#REF!</definedName>
    <definedName name="_240" localSheetId="1">#REF!</definedName>
    <definedName name="_240" localSheetId="0">#REF!</definedName>
    <definedName name="_240">#REF!</definedName>
    <definedName name="_241" localSheetId="2">#REF!</definedName>
    <definedName name="_241" localSheetId="1">#REF!</definedName>
    <definedName name="_241" localSheetId="0">#REF!</definedName>
    <definedName name="_241">#REF!</definedName>
    <definedName name="_242" localSheetId="2">#REF!</definedName>
    <definedName name="_242" localSheetId="1">#REF!</definedName>
    <definedName name="_242" localSheetId="0">#REF!</definedName>
    <definedName name="_242">#REF!</definedName>
    <definedName name="_243" localSheetId="2">#REF!</definedName>
    <definedName name="_243" localSheetId="1">#REF!</definedName>
    <definedName name="_243" localSheetId="0">#REF!</definedName>
    <definedName name="_243">#REF!</definedName>
    <definedName name="_244" localSheetId="2">#REF!</definedName>
    <definedName name="_244" localSheetId="1">#REF!</definedName>
    <definedName name="_244" localSheetId="0">#REF!</definedName>
    <definedName name="_244">#REF!</definedName>
    <definedName name="_245" localSheetId="2">#REF!</definedName>
    <definedName name="_245" localSheetId="1">#REF!</definedName>
    <definedName name="_245" localSheetId="0">#REF!</definedName>
    <definedName name="_245">#REF!</definedName>
    <definedName name="_246" localSheetId="2">#REF!</definedName>
    <definedName name="_246" localSheetId="1">#REF!</definedName>
    <definedName name="_246" localSheetId="0">#REF!</definedName>
    <definedName name="_246">#REF!</definedName>
    <definedName name="_247" localSheetId="2">#REF!</definedName>
    <definedName name="_247" localSheetId="1">#REF!</definedName>
    <definedName name="_247" localSheetId="0">#REF!</definedName>
    <definedName name="_247">#REF!</definedName>
    <definedName name="_248" localSheetId="2">#REF!</definedName>
    <definedName name="_248" localSheetId="1">#REF!</definedName>
    <definedName name="_248" localSheetId="0">#REF!</definedName>
    <definedName name="_248">#REF!</definedName>
    <definedName name="_249" localSheetId="2">#REF!</definedName>
    <definedName name="_249" localSheetId="1">#REF!</definedName>
    <definedName name="_249" localSheetId="0">#REF!</definedName>
    <definedName name="_249">#REF!</definedName>
    <definedName name="_250" localSheetId="2">#REF!</definedName>
    <definedName name="_250" localSheetId="1">#REF!</definedName>
    <definedName name="_250" localSheetId="0">#REF!</definedName>
    <definedName name="_250">#REF!</definedName>
    <definedName name="_251" localSheetId="2">#REF!</definedName>
    <definedName name="_251" localSheetId="1">#REF!</definedName>
    <definedName name="_251" localSheetId="0">#REF!</definedName>
    <definedName name="_251">#REF!</definedName>
    <definedName name="_252" localSheetId="2">#REF!</definedName>
    <definedName name="_252" localSheetId="1">#REF!</definedName>
    <definedName name="_252" localSheetId="0">#REF!</definedName>
    <definedName name="_252">#REF!</definedName>
    <definedName name="_253" localSheetId="2">#REF!</definedName>
    <definedName name="_253" localSheetId="1">#REF!</definedName>
    <definedName name="_253" localSheetId="0">#REF!</definedName>
    <definedName name="_253">#REF!</definedName>
    <definedName name="_254" localSheetId="2">#REF!</definedName>
    <definedName name="_254" localSheetId="1">#REF!</definedName>
    <definedName name="_254" localSheetId="0">#REF!</definedName>
    <definedName name="_254">#REF!</definedName>
    <definedName name="_255" localSheetId="2">#REF!</definedName>
    <definedName name="_255" localSheetId="1">#REF!</definedName>
    <definedName name="_255" localSheetId="0">#REF!</definedName>
    <definedName name="_255">#REF!</definedName>
    <definedName name="_256" localSheetId="2">#REF!</definedName>
    <definedName name="_256" localSheetId="1">#REF!</definedName>
    <definedName name="_256" localSheetId="0">#REF!</definedName>
    <definedName name="_256">#REF!</definedName>
    <definedName name="_257" localSheetId="2">#REF!</definedName>
    <definedName name="_257" localSheetId="1">#REF!</definedName>
    <definedName name="_257" localSheetId="0">#REF!</definedName>
    <definedName name="_257">#REF!</definedName>
    <definedName name="_258" localSheetId="2">#REF!</definedName>
    <definedName name="_258" localSheetId="1">#REF!</definedName>
    <definedName name="_258" localSheetId="0">#REF!</definedName>
    <definedName name="_258">#REF!</definedName>
    <definedName name="_259" localSheetId="2">#REF!</definedName>
    <definedName name="_259" localSheetId="1">#REF!</definedName>
    <definedName name="_259" localSheetId="0">#REF!</definedName>
    <definedName name="_259">#REF!</definedName>
    <definedName name="_260" localSheetId="2">#REF!</definedName>
    <definedName name="_260" localSheetId="1">#REF!</definedName>
    <definedName name="_260" localSheetId="0">#REF!</definedName>
    <definedName name="_260">#REF!</definedName>
    <definedName name="_261" localSheetId="2">#REF!</definedName>
    <definedName name="_261" localSheetId="1">#REF!</definedName>
    <definedName name="_261" localSheetId="0">#REF!</definedName>
    <definedName name="_261">#REF!</definedName>
    <definedName name="_262" localSheetId="2">#REF!</definedName>
    <definedName name="_262" localSheetId="1">#REF!</definedName>
    <definedName name="_262" localSheetId="0">#REF!</definedName>
    <definedName name="_262">#REF!</definedName>
    <definedName name="_263" localSheetId="2">#REF!</definedName>
    <definedName name="_263" localSheetId="1">#REF!</definedName>
    <definedName name="_263" localSheetId="0">#REF!</definedName>
    <definedName name="_263">#REF!</definedName>
    <definedName name="_264" localSheetId="2">#REF!</definedName>
    <definedName name="_264" localSheetId="1">#REF!</definedName>
    <definedName name="_264" localSheetId="0">#REF!</definedName>
    <definedName name="_264">#REF!</definedName>
    <definedName name="_265" localSheetId="2">#REF!</definedName>
    <definedName name="_265" localSheetId="1">#REF!</definedName>
    <definedName name="_265" localSheetId="0">#REF!</definedName>
    <definedName name="_265">#REF!</definedName>
    <definedName name="_266" localSheetId="2">#REF!</definedName>
    <definedName name="_266" localSheetId="1">#REF!</definedName>
    <definedName name="_266" localSheetId="0">#REF!</definedName>
    <definedName name="_266">#REF!</definedName>
    <definedName name="_267" localSheetId="2">#REF!</definedName>
    <definedName name="_267" localSheetId="1">#REF!</definedName>
    <definedName name="_267" localSheetId="0">#REF!</definedName>
    <definedName name="_267">#REF!</definedName>
    <definedName name="_268" localSheetId="2">#REF!</definedName>
    <definedName name="_268" localSheetId="1">#REF!</definedName>
    <definedName name="_268" localSheetId="0">#REF!</definedName>
    <definedName name="_268">#REF!</definedName>
    <definedName name="_269" localSheetId="2">#REF!</definedName>
    <definedName name="_269" localSheetId="1">#REF!</definedName>
    <definedName name="_269" localSheetId="0">#REF!</definedName>
    <definedName name="_269">#REF!</definedName>
    <definedName name="_270" localSheetId="2">#REF!</definedName>
    <definedName name="_270" localSheetId="1">#REF!</definedName>
    <definedName name="_270" localSheetId="0">#REF!</definedName>
    <definedName name="_270">#REF!</definedName>
    <definedName name="_271" localSheetId="2">#REF!</definedName>
    <definedName name="_271" localSheetId="1">#REF!</definedName>
    <definedName name="_271" localSheetId="0">#REF!</definedName>
    <definedName name="_271">#REF!</definedName>
    <definedName name="_272" localSheetId="2">#REF!</definedName>
    <definedName name="_272" localSheetId="1">#REF!</definedName>
    <definedName name="_272" localSheetId="0">#REF!</definedName>
    <definedName name="_272">#REF!</definedName>
    <definedName name="_273" localSheetId="2">#REF!</definedName>
    <definedName name="_273" localSheetId="1">#REF!</definedName>
    <definedName name="_273" localSheetId="0">#REF!</definedName>
    <definedName name="_273">#REF!</definedName>
    <definedName name="_274" localSheetId="2">#REF!</definedName>
    <definedName name="_274" localSheetId="1">#REF!</definedName>
    <definedName name="_274" localSheetId="0">#REF!</definedName>
    <definedName name="_274">#REF!</definedName>
    <definedName name="_275" localSheetId="2">#REF!</definedName>
    <definedName name="_275" localSheetId="1">#REF!</definedName>
    <definedName name="_275" localSheetId="0">#REF!</definedName>
    <definedName name="_275">#REF!</definedName>
    <definedName name="_276" localSheetId="2">#REF!</definedName>
    <definedName name="_276" localSheetId="1">#REF!</definedName>
    <definedName name="_276" localSheetId="0">#REF!</definedName>
    <definedName name="_276">#REF!</definedName>
    <definedName name="_277" localSheetId="2">#REF!</definedName>
    <definedName name="_277" localSheetId="1">#REF!</definedName>
    <definedName name="_277" localSheetId="0">#REF!</definedName>
    <definedName name="_277">#REF!</definedName>
    <definedName name="_278" localSheetId="2">#REF!</definedName>
    <definedName name="_278" localSheetId="1">#REF!</definedName>
    <definedName name="_278" localSheetId="0">#REF!</definedName>
    <definedName name="_278">#REF!</definedName>
    <definedName name="_279" localSheetId="2">#REF!</definedName>
    <definedName name="_279" localSheetId="1">#REF!</definedName>
    <definedName name="_279" localSheetId="0">#REF!</definedName>
    <definedName name="_279">#REF!</definedName>
    <definedName name="_280" localSheetId="2">#REF!</definedName>
    <definedName name="_280" localSheetId="1">#REF!</definedName>
    <definedName name="_280" localSheetId="0">#REF!</definedName>
    <definedName name="_280">#REF!</definedName>
    <definedName name="_281" localSheetId="2">#REF!</definedName>
    <definedName name="_281" localSheetId="1">#REF!</definedName>
    <definedName name="_281" localSheetId="0">#REF!</definedName>
    <definedName name="_281">#REF!</definedName>
    <definedName name="_282" localSheetId="2">#REF!</definedName>
    <definedName name="_282" localSheetId="1">#REF!</definedName>
    <definedName name="_282" localSheetId="0">#REF!</definedName>
    <definedName name="_282">#REF!</definedName>
    <definedName name="_283" localSheetId="2">#REF!</definedName>
    <definedName name="_283" localSheetId="1">#REF!</definedName>
    <definedName name="_283" localSheetId="0">#REF!</definedName>
    <definedName name="_283">#REF!</definedName>
    <definedName name="_284" localSheetId="2">#REF!</definedName>
    <definedName name="_284" localSheetId="1">#REF!</definedName>
    <definedName name="_284" localSheetId="0">#REF!</definedName>
    <definedName name="_284">#REF!</definedName>
    <definedName name="_285" localSheetId="2">#REF!</definedName>
    <definedName name="_285" localSheetId="1">#REF!</definedName>
    <definedName name="_285" localSheetId="0">#REF!</definedName>
    <definedName name="_285">#REF!</definedName>
    <definedName name="_286" localSheetId="2">#REF!</definedName>
    <definedName name="_286" localSheetId="1">#REF!</definedName>
    <definedName name="_286" localSheetId="0">#REF!</definedName>
    <definedName name="_286">#REF!</definedName>
    <definedName name="_287" localSheetId="2">#REF!</definedName>
    <definedName name="_287" localSheetId="1">#REF!</definedName>
    <definedName name="_287" localSheetId="0">#REF!</definedName>
    <definedName name="_287">#REF!</definedName>
    <definedName name="_288" localSheetId="2">#REF!</definedName>
    <definedName name="_288" localSheetId="1">#REF!</definedName>
    <definedName name="_288" localSheetId="0">#REF!</definedName>
    <definedName name="_288">#REF!</definedName>
    <definedName name="_289" localSheetId="2">#REF!</definedName>
    <definedName name="_289" localSheetId="1">#REF!</definedName>
    <definedName name="_289" localSheetId="0">#REF!</definedName>
    <definedName name="_289">#REF!</definedName>
    <definedName name="_290" localSheetId="2">#REF!</definedName>
    <definedName name="_290" localSheetId="1">#REF!</definedName>
    <definedName name="_290" localSheetId="0">#REF!</definedName>
    <definedName name="_290">#REF!</definedName>
    <definedName name="_291" localSheetId="2">#REF!</definedName>
    <definedName name="_291" localSheetId="1">#REF!</definedName>
    <definedName name="_291" localSheetId="0">#REF!</definedName>
    <definedName name="_291">#REF!</definedName>
    <definedName name="_292" localSheetId="2">#REF!</definedName>
    <definedName name="_292" localSheetId="1">#REF!</definedName>
    <definedName name="_292" localSheetId="0">#REF!</definedName>
    <definedName name="_292">#REF!</definedName>
    <definedName name="_293" localSheetId="2">#REF!</definedName>
    <definedName name="_293" localSheetId="1">#REF!</definedName>
    <definedName name="_293" localSheetId="0">#REF!</definedName>
    <definedName name="_293">#REF!</definedName>
    <definedName name="_294" localSheetId="2">#REF!</definedName>
    <definedName name="_294" localSheetId="1">#REF!</definedName>
    <definedName name="_294" localSheetId="0">#REF!</definedName>
    <definedName name="_294">#REF!</definedName>
    <definedName name="_295" localSheetId="2">#REF!</definedName>
    <definedName name="_295" localSheetId="1">#REF!</definedName>
    <definedName name="_295" localSheetId="0">#REF!</definedName>
    <definedName name="_295">#REF!</definedName>
    <definedName name="_296" localSheetId="2">#REF!</definedName>
    <definedName name="_296" localSheetId="1">#REF!</definedName>
    <definedName name="_296" localSheetId="0">#REF!</definedName>
    <definedName name="_296">#REF!</definedName>
    <definedName name="_297" localSheetId="2">#REF!</definedName>
    <definedName name="_297" localSheetId="1">#REF!</definedName>
    <definedName name="_297" localSheetId="0">#REF!</definedName>
    <definedName name="_297">#REF!</definedName>
    <definedName name="_298" localSheetId="2">#REF!</definedName>
    <definedName name="_298" localSheetId="1">#REF!</definedName>
    <definedName name="_298" localSheetId="0">#REF!</definedName>
    <definedName name="_298">#REF!</definedName>
    <definedName name="_299" localSheetId="2">#REF!</definedName>
    <definedName name="_299" localSheetId="1">#REF!</definedName>
    <definedName name="_299" localSheetId="0">#REF!</definedName>
    <definedName name="_299">#REF!</definedName>
    <definedName name="_300" localSheetId="2">#REF!</definedName>
    <definedName name="_300" localSheetId="1">#REF!</definedName>
    <definedName name="_300" localSheetId="0">#REF!</definedName>
    <definedName name="_300">#REF!</definedName>
    <definedName name="_301" localSheetId="2">#REF!</definedName>
    <definedName name="_301" localSheetId="1">#REF!</definedName>
    <definedName name="_301" localSheetId="0">#REF!</definedName>
    <definedName name="_301">#REF!</definedName>
    <definedName name="_302" localSheetId="2">#REF!</definedName>
    <definedName name="_302" localSheetId="1">#REF!</definedName>
    <definedName name="_302" localSheetId="0">#REF!</definedName>
    <definedName name="_302">#REF!</definedName>
    <definedName name="_303" localSheetId="2">#REF!</definedName>
    <definedName name="_303" localSheetId="1">#REF!</definedName>
    <definedName name="_303" localSheetId="0">#REF!</definedName>
    <definedName name="_303">#REF!</definedName>
    <definedName name="_304" localSheetId="2">#REF!</definedName>
    <definedName name="_304" localSheetId="1">#REF!</definedName>
    <definedName name="_304" localSheetId="0">#REF!</definedName>
    <definedName name="_304">#REF!</definedName>
    <definedName name="_305" localSheetId="2">#REF!</definedName>
    <definedName name="_305" localSheetId="1">#REF!</definedName>
    <definedName name="_305" localSheetId="0">#REF!</definedName>
    <definedName name="_305">#REF!</definedName>
    <definedName name="_306" localSheetId="2">#REF!</definedName>
    <definedName name="_306" localSheetId="1">#REF!</definedName>
    <definedName name="_306" localSheetId="0">#REF!</definedName>
    <definedName name="_306">#REF!</definedName>
    <definedName name="_307" localSheetId="2">#REF!</definedName>
    <definedName name="_307" localSheetId="1">#REF!</definedName>
    <definedName name="_307" localSheetId="0">#REF!</definedName>
    <definedName name="_307">#REF!</definedName>
    <definedName name="_308" localSheetId="2">#REF!</definedName>
    <definedName name="_308" localSheetId="1">#REF!</definedName>
    <definedName name="_308" localSheetId="0">#REF!</definedName>
    <definedName name="_308">#REF!</definedName>
    <definedName name="_309" localSheetId="2">#REF!</definedName>
    <definedName name="_309" localSheetId="1">#REF!</definedName>
    <definedName name="_309" localSheetId="0">#REF!</definedName>
    <definedName name="_309">#REF!</definedName>
    <definedName name="_310" localSheetId="2">#REF!</definedName>
    <definedName name="_310" localSheetId="1">#REF!</definedName>
    <definedName name="_310" localSheetId="0">#REF!</definedName>
    <definedName name="_310">#REF!</definedName>
    <definedName name="_311" localSheetId="2">#REF!</definedName>
    <definedName name="_311" localSheetId="1">#REF!</definedName>
    <definedName name="_311" localSheetId="0">#REF!</definedName>
    <definedName name="_311">#REF!</definedName>
    <definedName name="_312" localSheetId="2">#REF!</definedName>
    <definedName name="_312" localSheetId="1">#REF!</definedName>
    <definedName name="_312" localSheetId="0">#REF!</definedName>
    <definedName name="_312">#REF!</definedName>
    <definedName name="_313" localSheetId="2">#REF!</definedName>
    <definedName name="_313" localSheetId="1">#REF!</definedName>
    <definedName name="_313" localSheetId="0">#REF!</definedName>
    <definedName name="_313">#REF!</definedName>
    <definedName name="_314" localSheetId="2">#REF!</definedName>
    <definedName name="_314" localSheetId="1">#REF!</definedName>
    <definedName name="_314" localSheetId="0">#REF!</definedName>
    <definedName name="_314">#REF!</definedName>
    <definedName name="_315" localSheetId="2">#REF!</definedName>
    <definedName name="_315" localSheetId="1">#REF!</definedName>
    <definedName name="_315" localSheetId="0">#REF!</definedName>
    <definedName name="_315">#REF!</definedName>
    <definedName name="_316" localSheetId="2">#REF!</definedName>
    <definedName name="_316" localSheetId="1">#REF!</definedName>
    <definedName name="_316" localSheetId="0">#REF!</definedName>
    <definedName name="_316">#REF!</definedName>
    <definedName name="_317" localSheetId="2">#REF!</definedName>
    <definedName name="_317" localSheetId="1">#REF!</definedName>
    <definedName name="_317" localSheetId="0">#REF!</definedName>
    <definedName name="_317">#REF!</definedName>
    <definedName name="_318" localSheetId="2">#REF!</definedName>
    <definedName name="_318" localSheetId="1">#REF!</definedName>
    <definedName name="_318" localSheetId="0">#REF!</definedName>
    <definedName name="_318">#REF!</definedName>
    <definedName name="_319" localSheetId="2">#REF!</definedName>
    <definedName name="_319" localSheetId="1">#REF!</definedName>
    <definedName name="_319" localSheetId="0">#REF!</definedName>
    <definedName name="_319">#REF!</definedName>
    <definedName name="_320" localSheetId="2">#REF!</definedName>
    <definedName name="_320" localSheetId="1">#REF!</definedName>
    <definedName name="_320" localSheetId="0">#REF!</definedName>
    <definedName name="_320">#REF!</definedName>
    <definedName name="_321" localSheetId="2">#REF!</definedName>
    <definedName name="_321" localSheetId="1">#REF!</definedName>
    <definedName name="_321" localSheetId="0">#REF!</definedName>
    <definedName name="_321">#REF!</definedName>
    <definedName name="_322" localSheetId="2">#REF!</definedName>
    <definedName name="_322" localSheetId="1">#REF!</definedName>
    <definedName name="_322" localSheetId="0">#REF!</definedName>
    <definedName name="_322">#REF!</definedName>
    <definedName name="_323" localSheetId="2">#REF!</definedName>
    <definedName name="_323" localSheetId="1">#REF!</definedName>
    <definedName name="_323" localSheetId="0">#REF!</definedName>
    <definedName name="_323">#REF!</definedName>
    <definedName name="_324" localSheetId="2">#REF!</definedName>
    <definedName name="_324" localSheetId="1">#REF!</definedName>
    <definedName name="_324" localSheetId="0">#REF!</definedName>
    <definedName name="_324">#REF!</definedName>
    <definedName name="_325" localSheetId="2">#REF!</definedName>
    <definedName name="_325" localSheetId="1">#REF!</definedName>
    <definedName name="_325" localSheetId="0">#REF!</definedName>
    <definedName name="_325">#REF!</definedName>
    <definedName name="_326" localSheetId="2">#REF!</definedName>
    <definedName name="_326" localSheetId="1">#REF!</definedName>
    <definedName name="_326" localSheetId="0">#REF!</definedName>
    <definedName name="_326">#REF!</definedName>
    <definedName name="_327" localSheetId="2">#REF!</definedName>
    <definedName name="_327" localSheetId="1">#REF!</definedName>
    <definedName name="_327" localSheetId="0">#REF!</definedName>
    <definedName name="_327">#REF!</definedName>
    <definedName name="_328" localSheetId="2">#REF!</definedName>
    <definedName name="_328" localSheetId="1">#REF!</definedName>
    <definedName name="_328" localSheetId="0">#REF!</definedName>
    <definedName name="_328">#REF!</definedName>
    <definedName name="_329" localSheetId="2">#REF!</definedName>
    <definedName name="_329" localSheetId="1">#REF!</definedName>
    <definedName name="_329" localSheetId="0">#REF!</definedName>
    <definedName name="_329">#REF!</definedName>
    <definedName name="_330" localSheetId="2">#REF!</definedName>
    <definedName name="_330" localSheetId="1">#REF!</definedName>
    <definedName name="_330" localSheetId="0">#REF!</definedName>
    <definedName name="_330">#REF!</definedName>
    <definedName name="_331" localSheetId="2">#REF!</definedName>
    <definedName name="_331" localSheetId="1">#REF!</definedName>
    <definedName name="_331" localSheetId="0">#REF!</definedName>
    <definedName name="_331">#REF!</definedName>
    <definedName name="_332" localSheetId="2">#REF!</definedName>
    <definedName name="_332" localSheetId="1">#REF!</definedName>
    <definedName name="_332" localSheetId="0">#REF!</definedName>
    <definedName name="_332">#REF!</definedName>
    <definedName name="_333" localSheetId="2">#REF!</definedName>
    <definedName name="_333" localSheetId="1">#REF!</definedName>
    <definedName name="_333" localSheetId="0">#REF!</definedName>
    <definedName name="_333">#REF!</definedName>
    <definedName name="_334" localSheetId="2">#REF!</definedName>
    <definedName name="_334" localSheetId="1">#REF!</definedName>
    <definedName name="_334" localSheetId="0">#REF!</definedName>
    <definedName name="_334">#REF!</definedName>
    <definedName name="_335" localSheetId="2">#REF!</definedName>
    <definedName name="_335" localSheetId="1">#REF!</definedName>
    <definedName name="_335" localSheetId="0">#REF!</definedName>
    <definedName name="_335">#REF!</definedName>
    <definedName name="_336" localSheetId="2">#REF!</definedName>
    <definedName name="_336" localSheetId="1">#REF!</definedName>
    <definedName name="_336" localSheetId="0">#REF!</definedName>
    <definedName name="_336">#REF!</definedName>
    <definedName name="_337" localSheetId="2">#REF!</definedName>
    <definedName name="_337" localSheetId="1">#REF!</definedName>
    <definedName name="_337" localSheetId="0">#REF!</definedName>
    <definedName name="_337">#REF!</definedName>
    <definedName name="_338" localSheetId="2">#REF!</definedName>
    <definedName name="_338" localSheetId="1">#REF!</definedName>
    <definedName name="_338" localSheetId="0">#REF!</definedName>
    <definedName name="_338">#REF!</definedName>
    <definedName name="_339" localSheetId="2">#REF!</definedName>
    <definedName name="_339" localSheetId="1">#REF!</definedName>
    <definedName name="_339" localSheetId="0">#REF!</definedName>
    <definedName name="_339">#REF!</definedName>
    <definedName name="_340" localSheetId="2">#REF!</definedName>
    <definedName name="_340" localSheetId="1">#REF!</definedName>
    <definedName name="_340" localSheetId="0">#REF!</definedName>
    <definedName name="_340">#REF!</definedName>
    <definedName name="_341" localSheetId="2">#REF!</definedName>
    <definedName name="_341" localSheetId="1">#REF!</definedName>
    <definedName name="_341" localSheetId="0">#REF!</definedName>
    <definedName name="_341">#REF!</definedName>
    <definedName name="_342" localSheetId="2">#REF!</definedName>
    <definedName name="_342" localSheetId="1">#REF!</definedName>
    <definedName name="_342" localSheetId="0">#REF!</definedName>
    <definedName name="_342">#REF!</definedName>
    <definedName name="_343" localSheetId="2">#REF!</definedName>
    <definedName name="_343" localSheetId="1">#REF!</definedName>
    <definedName name="_343" localSheetId="0">#REF!</definedName>
    <definedName name="_343">#REF!</definedName>
    <definedName name="_344" localSheetId="2">#REF!</definedName>
    <definedName name="_344" localSheetId="1">#REF!</definedName>
    <definedName name="_344" localSheetId="0">#REF!</definedName>
    <definedName name="_344">#REF!</definedName>
    <definedName name="_345" localSheetId="2">#REF!</definedName>
    <definedName name="_345" localSheetId="1">#REF!</definedName>
    <definedName name="_345" localSheetId="0">#REF!</definedName>
    <definedName name="_345">#REF!</definedName>
    <definedName name="_346" localSheetId="2">#REF!</definedName>
    <definedName name="_346" localSheetId="1">#REF!</definedName>
    <definedName name="_346" localSheetId="0">#REF!</definedName>
    <definedName name="_346">#REF!</definedName>
    <definedName name="_347" localSheetId="2">#REF!</definedName>
    <definedName name="_347" localSheetId="1">#REF!</definedName>
    <definedName name="_347" localSheetId="0">#REF!</definedName>
    <definedName name="_347">#REF!</definedName>
    <definedName name="_348" localSheetId="2">#REF!</definedName>
    <definedName name="_348" localSheetId="1">#REF!</definedName>
    <definedName name="_348" localSheetId="0">#REF!</definedName>
    <definedName name="_348">#REF!</definedName>
    <definedName name="_349" localSheetId="2">#REF!</definedName>
    <definedName name="_349" localSheetId="1">#REF!</definedName>
    <definedName name="_349" localSheetId="0">#REF!</definedName>
    <definedName name="_349">#REF!</definedName>
    <definedName name="_350" localSheetId="2">#REF!</definedName>
    <definedName name="_350" localSheetId="1">#REF!</definedName>
    <definedName name="_350" localSheetId="0">#REF!</definedName>
    <definedName name="_350">#REF!</definedName>
    <definedName name="_351" localSheetId="2">#REF!</definedName>
    <definedName name="_351" localSheetId="1">#REF!</definedName>
    <definedName name="_351" localSheetId="0">#REF!</definedName>
    <definedName name="_351">#REF!</definedName>
    <definedName name="_352" localSheetId="2">#REF!</definedName>
    <definedName name="_352" localSheetId="1">#REF!</definedName>
    <definedName name="_352" localSheetId="0">#REF!</definedName>
    <definedName name="_352">#REF!</definedName>
    <definedName name="_353" localSheetId="2">#REF!</definedName>
    <definedName name="_353" localSheetId="1">#REF!</definedName>
    <definedName name="_353" localSheetId="0">#REF!</definedName>
    <definedName name="_353">#REF!</definedName>
    <definedName name="_354" localSheetId="2">#REF!</definedName>
    <definedName name="_354" localSheetId="1">#REF!</definedName>
    <definedName name="_354" localSheetId="0">#REF!</definedName>
    <definedName name="_354">#REF!</definedName>
    <definedName name="_355" localSheetId="2">#REF!</definedName>
    <definedName name="_355" localSheetId="1">#REF!</definedName>
    <definedName name="_355" localSheetId="0">#REF!</definedName>
    <definedName name="_355">#REF!</definedName>
    <definedName name="_356" localSheetId="2">#REF!</definedName>
    <definedName name="_356" localSheetId="1">#REF!</definedName>
    <definedName name="_356" localSheetId="0">#REF!</definedName>
    <definedName name="_356">#REF!</definedName>
    <definedName name="_357" localSheetId="2">#REF!</definedName>
    <definedName name="_357" localSheetId="1">#REF!</definedName>
    <definedName name="_357" localSheetId="0">#REF!</definedName>
    <definedName name="_357">#REF!</definedName>
    <definedName name="_358" localSheetId="2">#REF!</definedName>
    <definedName name="_358" localSheetId="1">#REF!</definedName>
    <definedName name="_358" localSheetId="0">#REF!</definedName>
    <definedName name="_358">#REF!</definedName>
    <definedName name="_359" localSheetId="2">#REF!</definedName>
    <definedName name="_359" localSheetId="1">#REF!</definedName>
    <definedName name="_359" localSheetId="0">#REF!</definedName>
    <definedName name="_359">#REF!</definedName>
    <definedName name="_360" localSheetId="2">#REF!</definedName>
    <definedName name="_360" localSheetId="1">#REF!</definedName>
    <definedName name="_360" localSheetId="0">#REF!</definedName>
    <definedName name="_360">#REF!</definedName>
    <definedName name="_361" localSheetId="2">#REF!</definedName>
    <definedName name="_361" localSheetId="1">#REF!</definedName>
    <definedName name="_361" localSheetId="0">#REF!</definedName>
    <definedName name="_361">#REF!</definedName>
    <definedName name="_362" localSheetId="2">#REF!</definedName>
    <definedName name="_362" localSheetId="1">#REF!</definedName>
    <definedName name="_362" localSheetId="0">#REF!</definedName>
    <definedName name="_362">#REF!</definedName>
    <definedName name="_363" localSheetId="2">#REF!</definedName>
    <definedName name="_363" localSheetId="1">#REF!</definedName>
    <definedName name="_363" localSheetId="0">#REF!</definedName>
    <definedName name="_363">#REF!</definedName>
    <definedName name="_364" localSheetId="2">#REF!</definedName>
    <definedName name="_364" localSheetId="1">#REF!</definedName>
    <definedName name="_364" localSheetId="0">#REF!</definedName>
    <definedName name="_364">#REF!</definedName>
    <definedName name="_365" localSheetId="2">#REF!</definedName>
    <definedName name="_365" localSheetId="1">#REF!</definedName>
    <definedName name="_365" localSheetId="0">#REF!</definedName>
    <definedName name="_365">#REF!</definedName>
    <definedName name="_366" localSheetId="2">#REF!</definedName>
    <definedName name="_366" localSheetId="1">#REF!</definedName>
    <definedName name="_366" localSheetId="0">#REF!</definedName>
    <definedName name="_366">#REF!</definedName>
    <definedName name="_367" localSheetId="2">#REF!</definedName>
    <definedName name="_367" localSheetId="1">#REF!</definedName>
    <definedName name="_367" localSheetId="0">#REF!</definedName>
    <definedName name="_367">#REF!</definedName>
    <definedName name="_368" localSheetId="2">#REF!</definedName>
    <definedName name="_368" localSheetId="1">#REF!</definedName>
    <definedName name="_368" localSheetId="0">#REF!</definedName>
    <definedName name="_368">#REF!</definedName>
    <definedName name="_369" localSheetId="2">#REF!</definedName>
    <definedName name="_369" localSheetId="1">#REF!</definedName>
    <definedName name="_369" localSheetId="0">#REF!</definedName>
    <definedName name="_369">#REF!</definedName>
    <definedName name="_370" localSheetId="2">#REF!</definedName>
    <definedName name="_370" localSheetId="1">#REF!</definedName>
    <definedName name="_370" localSheetId="0">#REF!</definedName>
    <definedName name="_370">#REF!</definedName>
    <definedName name="_371" localSheetId="2">#REF!</definedName>
    <definedName name="_371" localSheetId="1">#REF!</definedName>
    <definedName name="_371" localSheetId="0">#REF!</definedName>
    <definedName name="_371">#REF!</definedName>
    <definedName name="_372" localSheetId="2">#REF!</definedName>
    <definedName name="_372" localSheetId="1">#REF!</definedName>
    <definedName name="_372" localSheetId="0">#REF!</definedName>
    <definedName name="_372">#REF!</definedName>
    <definedName name="_373" localSheetId="2">#REF!</definedName>
    <definedName name="_373" localSheetId="1">#REF!</definedName>
    <definedName name="_373" localSheetId="0">#REF!</definedName>
    <definedName name="_373">#REF!</definedName>
    <definedName name="_374" localSheetId="2">#REF!</definedName>
    <definedName name="_374" localSheetId="1">#REF!</definedName>
    <definedName name="_374" localSheetId="0">#REF!</definedName>
    <definedName name="_374">#REF!</definedName>
    <definedName name="_375" localSheetId="2">#REF!</definedName>
    <definedName name="_375" localSheetId="1">#REF!</definedName>
    <definedName name="_375" localSheetId="0">#REF!</definedName>
    <definedName name="_375">#REF!</definedName>
    <definedName name="_376" localSheetId="2">#REF!</definedName>
    <definedName name="_376" localSheetId="1">#REF!</definedName>
    <definedName name="_376" localSheetId="0">#REF!</definedName>
    <definedName name="_376">#REF!</definedName>
    <definedName name="_377" localSheetId="2">#REF!</definedName>
    <definedName name="_377" localSheetId="1">#REF!</definedName>
    <definedName name="_377" localSheetId="0">#REF!</definedName>
    <definedName name="_377">#REF!</definedName>
    <definedName name="_378" localSheetId="2">#REF!</definedName>
    <definedName name="_378" localSheetId="1">#REF!</definedName>
    <definedName name="_378" localSheetId="0">#REF!</definedName>
    <definedName name="_378">#REF!</definedName>
    <definedName name="_379" localSheetId="2">#REF!</definedName>
    <definedName name="_379" localSheetId="1">#REF!</definedName>
    <definedName name="_379" localSheetId="0">#REF!</definedName>
    <definedName name="_379">#REF!</definedName>
    <definedName name="_380" localSheetId="2">#REF!</definedName>
    <definedName name="_380" localSheetId="1">#REF!</definedName>
    <definedName name="_380" localSheetId="0">#REF!</definedName>
    <definedName name="_380">#REF!</definedName>
    <definedName name="_381" localSheetId="2">#REF!</definedName>
    <definedName name="_381" localSheetId="1">#REF!</definedName>
    <definedName name="_381" localSheetId="0">#REF!</definedName>
    <definedName name="_381">#REF!</definedName>
    <definedName name="_382" localSheetId="2">#REF!</definedName>
    <definedName name="_382" localSheetId="1">#REF!</definedName>
    <definedName name="_382" localSheetId="0">#REF!</definedName>
    <definedName name="_382">#REF!</definedName>
    <definedName name="_383" localSheetId="2">#REF!</definedName>
    <definedName name="_383" localSheetId="1">#REF!</definedName>
    <definedName name="_383" localSheetId="0">#REF!</definedName>
    <definedName name="_383">#REF!</definedName>
    <definedName name="_384" localSheetId="2">#REF!</definedName>
    <definedName name="_384" localSheetId="1">#REF!</definedName>
    <definedName name="_384" localSheetId="0">#REF!</definedName>
    <definedName name="_384">#REF!</definedName>
    <definedName name="_385" localSheetId="2">#REF!</definedName>
    <definedName name="_385" localSheetId="1">#REF!</definedName>
    <definedName name="_385" localSheetId="0">#REF!</definedName>
    <definedName name="_385">#REF!</definedName>
    <definedName name="_386" localSheetId="2">#REF!</definedName>
    <definedName name="_386" localSheetId="1">#REF!</definedName>
    <definedName name="_386" localSheetId="0">#REF!</definedName>
    <definedName name="_386">#REF!</definedName>
    <definedName name="_387" localSheetId="2">#REF!</definedName>
    <definedName name="_387" localSheetId="1">#REF!</definedName>
    <definedName name="_387" localSheetId="0">#REF!</definedName>
    <definedName name="_387">#REF!</definedName>
    <definedName name="_388" localSheetId="2">#REF!</definedName>
    <definedName name="_388" localSheetId="1">#REF!</definedName>
    <definedName name="_388" localSheetId="0">#REF!</definedName>
    <definedName name="_388">#REF!</definedName>
    <definedName name="_389" localSheetId="2">#REF!</definedName>
    <definedName name="_389" localSheetId="1">#REF!</definedName>
    <definedName name="_389" localSheetId="0">#REF!</definedName>
    <definedName name="_389">#REF!</definedName>
    <definedName name="_390" localSheetId="2">#REF!</definedName>
    <definedName name="_390" localSheetId="1">#REF!</definedName>
    <definedName name="_390" localSheetId="0">#REF!</definedName>
    <definedName name="_390">#REF!</definedName>
    <definedName name="_391" localSheetId="2">#REF!</definedName>
    <definedName name="_391" localSheetId="1">#REF!</definedName>
    <definedName name="_391" localSheetId="0">#REF!</definedName>
    <definedName name="_391">#REF!</definedName>
    <definedName name="_392" localSheetId="2">#REF!</definedName>
    <definedName name="_392" localSheetId="1">#REF!</definedName>
    <definedName name="_392" localSheetId="0">#REF!</definedName>
    <definedName name="_392">#REF!</definedName>
    <definedName name="_393" localSheetId="2">#REF!</definedName>
    <definedName name="_393" localSheetId="1">#REF!</definedName>
    <definedName name="_393" localSheetId="0">#REF!</definedName>
    <definedName name="_393">#REF!</definedName>
    <definedName name="_394" localSheetId="2">#REF!</definedName>
    <definedName name="_394" localSheetId="1">#REF!</definedName>
    <definedName name="_394" localSheetId="0">#REF!</definedName>
    <definedName name="_394">#REF!</definedName>
    <definedName name="_395" localSheetId="2">#REF!</definedName>
    <definedName name="_395" localSheetId="1">#REF!</definedName>
    <definedName name="_395" localSheetId="0">#REF!</definedName>
    <definedName name="_395">#REF!</definedName>
    <definedName name="_396" localSheetId="2">#REF!</definedName>
    <definedName name="_396" localSheetId="1">#REF!</definedName>
    <definedName name="_396" localSheetId="0">#REF!</definedName>
    <definedName name="_396">#REF!</definedName>
    <definedName name="_397" localSheetId="2">#REF!</definedName>
    <definedName name="_397" localSheetId="1">#REF!</definedName>
    <definedName name="_397" localSheetId="0">#REF!</definedName>
    <definedName name="_397">#REF!</definedName>
    <definedName name="_398" localSheetId="2">#REF!</definedName>
    <definedName name="_398" localSheetId="1">#REF!</definedName>
    <definedName name="_398" localSheetId="0">#REF!</definedName>
    <definedName name="_398">#REF!</definedName>
    <definedName name="_399" localSheetId="2">#REF!</definedName>
    <definedName name="_399" localSheetId="1">#REF!</definedName>
    <definedName name="_399" localSheetId="0">#REF!</definedName>
    <definedName name="_399">#REF!</definedName>
    <definedName name="_400" localSheetId="2">#REF!</definedName>
    <definedName name="_400" localSheetId="1">#REF!</definedName>
    <definedName name="_400" localSheetId="0">#REF!</definedName>
    <definedName name="_400">#REF!</definedName>
    <definedName name="_401" localSheetId="2">#REF!</definedName>
    <definedName name="_401" localSheetId="1">#REF!</definedName>
    <definedName name="_401" localSheetId="0">#REF!</definedName>
    <definedName name="_401">#REF!</definedName>
    <definedName name="_402" localSheetId="2">#REF!</definedName>
    <definedName name="_402" localSheetId="1">#REF!</definedName>
    <definedName name="_402" localSheetId="0">#REF!</definedName>
    <definedName name="_402">#REF!</definedName>
    <definedName name="_403" localSheetId="2">#REF!</definedName>
    <definedName name="_403" localSheetId="1">#REF!</definedName>
    <definedName name="_403" localSheetId="0">#REF!</definedName>
    <definedName name="_403">#REF!</definedName>
    <definedName name="_404" localSheetId="2">#REF!</definedName>
    <definedName name="_404" localSheetId="1">#REF!</definedName>
    <definedName name="_404" localSheetId="0">#REF!</definedName>
    <definedName name="_404">#REF!</definedName>
    <definedName name="_405" localSheetId="2">#REF!</definedName>
    <definedName name="_405" localSheetId="1">#REF!</definedName>
    <definedName name="_405" localSheetId="0">#REF!</definedName>
    <definedName name="_405">#REF!</definedName>
    <definedName name="_406" localSheetId="2">#REF!</definedName>
    <definedName name="_406" localSheetId="1">#REF!</definedName>
    <definedName name="_406" localSheetId="0">#REF!</definedName>
    <definedName name="_406">#REF!</definedName>
    <definedName name="_407" localSheetId="2">#REF!</definedName>
    <definedName name="_407" localSheetId="1">#REF!</definedName>
    <definedName name="_407" localSheetId="0">#REF!</definedName>
    <definedName name="_407">#REF!</definedName>
    <definedName name="_408" localSheetId="2">#REF!</definedName>
    <definedName name="_408" localSheetId="1">#REF!</definedName>
    <definedName name="_408" localSheetId="0">#REF!</definedName>
    <definedName name="_408">#REF!</definedName>
    <definedName name="_409" localSheetId="2">#REF!</definedName>
    <definedName name="_409" localSheetId="1">#REF!</definedName>
    <definedName name="_409" localSheetId="0">#REF!</definedName>
    <definedName name="_409">#REF!</definedName>
    <definedName name="_410" localSheetId="2">#REF!</definedName>
    <definedName name="_410" localSheetId="1">#REF!</definedName>
    <definedName name="_410" localSheetId="0">#REF!</definedName>
    <definedName name="_410">#REF!</definedName>
    <definedName name="_411" localSheetId="2">#REF!</definedName>
    <definedName name="_411" localSheetId="1">#REF!</definedName>
    <definedName name="_411" localSheetId="0">#REF!</definedName>
    <definedName name="_411">#REF!</definedName>
    <definedName name="_412" localSheetId="2">#REF!</definedName>
    <definedName name="_412" localSheetId="1">#REF!</definedName>
    <definedName name="_412" localSheetId="0">#REF!</definedName>
    <definedName name="_412">#REF!</definedName>
    <definedName name="_413" localSheetId="2">#REF!</definedName>
    <definedName name="_413" localSheetId="1">#REF!</definedName>
    <definedName name="_413" localSheetId="0">#REF!</definedName>
    <definedName name="_413">#REF!</definedName>
    <definedName name="_414" localSheetId="2">#REF!</definedName>
    <definedName name="_414" localSheetId="1">#REF!</definedName>
    <definedName name="_414" localSheetId="0">#REF!</definedName>
    <definedName name="_414">#REF!</definedName>
    <definedName name="_415" localSheetId="2">#REF!</definedName>
    <definedName name="_415" localSheetId="1">#REF!</definedName>
    <definedName name="_415" localSheetId="0">#REF!</definedName>
    <definedName name="_415">#REF!</definedName>
    <definedName name="_416" localSheetId="2">#REF!</definedName>
    <definedName name="_416" localSheetId="1">#REF!</definedName>
    <definedName name="_416" localSheetId="0">#REF!</definedName>
    <definedName name="_416">#REF!</definedName>
    <definedName name="_417" localSheetId="2">#REF!</definedName>
    <definedName name="_417" localSheetId="1">#REF!</definedName>
    <definedName name="_417" localSheetId="0">#REF!</definedName>
    <definedName name="_417">#REF!</definedName>
    <definedName name="_418" localSheetId="2">#REF!</definedName>
    <definedName name="_418" localSheetId="1">#REF!</definedName>
    <definedName name="_418" localSheetId="0">#REF!</definedName>
    <definedName name="_418">#REF!</definedName>
    <definedName name="_419" localSheetId="2">#REF!</definedName>
    <definedName name="_419" localSheetId="1">#REF!</definedName>
    <definedName name="_419" localSheetId="0">#REF!</definedName>
    <definedName name="_419">#REF!</definedName>
    <definedName name="_420" localSheetId="2">#REF!</definedName>
    <definedName name="_420" localSheetId="1">#REF!</definedName>
    <definedName name="_420" localSheetId="0">#REF!</definedName>
    <definedName name="_420">#REF!</definedName>
    <definedName name="_421" localSheetId="2">#REF!</definedName>
    <definedName name="_421" localSheetId="1">#REF!</definedName>
    <definedName name="_421" localSheetId="0">#REF!</definedName>
    <definedName name="_421">#REF!</definedName>
    <definedName name="_422" localSheetId="2">#REF!</definedName>
    <definedName name="_422" localSheetId="1">#REF!</definedName>
    <definedName name="_422" localSheetId="0">#REF!</definedName>
    <definedName name="_422">#REF!</definedName>
    <definedName name="_423" localSheetId="2">#REF!</definedName>
    <definedName name="_423" localSheetId="1">#REF!</definedName>
    <definedName name="_423" localSheetId="0">#REF!</definedName>
    <definedName name="_423">#REF!</definedName>
    <definedName name="_424" localSheetId="2">#REF!</definedName>
    <definedName name="_424" localSheetId="1">#REF!</definedName>
    <definedName name="_424" localSheetId="0">#REF!</definedName>
    <definedName name="_424">#REF!</definedName>
    <definedName name="_425" localSheetId="2">#REF!</definedName>
    <definedName name="_425" localSheetId="1">#REF!</definedName>
    <definedName name="_425" localSheetId="0">#REF!</definedName>
    <definedName name="_425">#REF!</definedName>
    <definedName name="_426" localSheetId="2">#REF!</definedName>
    <definedName name="_426" localSheetId="1">#REF!</definedName>
    <definedName name="_426" localSheetId="0">#REF!</definedName>
    <definedName name="_426">#REF!</definedName>
    <definedName name="_427" localSheetId="2">#REF!</definedName>
    <definedName name="_427" localSheetId="1">#REF!</definedName>
    <definedName name="_427" localSheetId="0">#REF!</definedName>
    <definedName name="_427">#REF!</definedName>
    <definedName name="_428" localSheetId="2">#REF!</definedName>
    <definedName name="_428" localSheetId="1">#REF!</definedName>
    <definedName name="_428" localSheetId="0">#REF!</definedName>
    <definedName name="_428">#REF!</definedName>
    <definedName name="_429" localSheetId="2">#REF!</definedName>
    <definedName name="_429" localSheetId="1">#REF!</definedName>
    <definedName name="_429" localSheetId="0">#REF!</definedName>
    <definedName name="_429">#REF!</definedName>
    <definedName name="_430" localSheetId="2">#REF!</definedName>
    <definedName name="_430" localSheetId="1">#REF!</definedName>
    <definedName name="_430" localSheetId="0">#REF!</definedName>
    <definedName name="_430">#REF!</definedName>
    <definedName name="_431" localSheetId="2">#REF!</definedName>
    <definedName name="_431" localSheetId="1">#REF!</definedName>
    <definedName name="_431" localSheetId="0">#REF!</definedName>
    <definedName name="_431">#REF!</definedName>
    <definedName name="_432" localSheetId="2">#REF!</definedName>
    <definedName name="_432" localSheetId="1">#REF!</definedName>
    <definedName name="_432" localSheetId="0">#REF!</definedName>
    <definedName name="_432">#REF!</definedName>
    <definedName name="_433" localSheetId="2">#REF!</definedName>
    <definedName name="_433" localSheetId="1">#REF!</definedName>
    <definedName name="_433" localSheetId="0">#REF!</definedName>
    <definedName name="_433">#REF!</definedName>
    <definedName name="_434" localSheetId="2">#REF!</definedName>
    <definedName name="_434" localSheetId="1">#REF!</definedName>
    <definedName name="_434" localSheetId="0">#REF!</definedName>
    <definedName name="_434">#REF!</definedName>
    <definedName name="_435" localSheetId="2">#REF!</definedName>
    <definedName name="_435" localSheetId="1">#REF!</definedName>
    <definedName name="_435" localSheetId="0">#REF!</definedName>
    <definedName name="_435">#REF!</definedName>
    <definedName name="_436" localSheetId="2">#REF!</definedName>
    <definedName name="_436" localSheetId="1">#REF!</definedName>
    <definedName name="_436" localSheetId="0">#REF!</definedName>
    <definedName name="_436">#REF!</definedName>
    <definedName name="_437" localSheetId="2">#REF!</definedName>
    <definedName name="_437" localSheetId="1">#REF!</definedName>
    <definedName name="_437" localSheetId="0">#REF!</definedName>
    <definedName name="_437">#REF!</definedName>
    <definedName name="_438" localSheetId="2">#REF!</definedName>
    <definedName name="_438" localSheetId="1">#REF!</definedName>
    <definedName name="_438" localSheetId="0">#REF!</definedName>
    <definedName name="_438">#REF!</definedName>
    <definedName name="_439" localSheetId="2">#REF!</definedName>
    <definedName name="_439" localSheetId="1">#REF!</definedName>
    <definedName name="_439" localSheetId="0">#REF!</definedName>
    <definedName name="_439">#REF!</definedName>
    <definedName name="_440" localSheetId="2">#REF!</definedName>
    <definedName name="_440" localSheetId="1">#REF!</definedName>
    <definedName name="_440" localSheetId="0">#REF!</definedName>
    <definedName name="_440">#REF!</definedName>
    <definedName name="_441" localSheetId="2">#REF!</definedName>
    <definedName name="_441" localSheetId="1">#REF!</definedName>
    <definedName name="_441" localSheetId="0">#REF!</definedName>
    <definedName name="_441">#REF!</definedName>
    <definedName name="_442" localSheetId="2">#REF!</definedName>
    <definedName name="_442" localSheetId="1">#REF!</definedName>
    <definedName name="_442" localSheetId="0">#REF!</definedName>
    <definedName name="_442">#REF!</definedName>
    <definedName name="_443" localSheetId="2">#REF!</definedName>
    <definedName name="_443" localSheetId="1">#REF!</definedName>
    <definedName name="_443" localSheetId="0">#REF!</definedName>
    <definedName name="_443">#REF!</definedName>
    <definedName name="_444" localSheetId="2">#REF!</definedName>
    <definedName name="_444" localSheetId="1">#REF!</definedName>
    <definedName name="_444" localSheetId="0">#REF!</definedName>
    <definedName name="_444">#REF!</definedName>
    <definedName name="_445" localSheetId="2">#REF!</definedName>
    <definedName name="_445" localSheetId="1">#REF!</definedName>
    <definedName name="_445" localSheetId="0">#REF!</definedName>
    <definedName name="_445">#REF!</definedName>
    <definedName name="_446" localSheetId="2">#REF!</definedName>
    <definedName name="_446" localSheetId="1">#REF!</definedName>
    <definedName name="_446" localSheetId="0">#REF!</definedName>
    <definedName name="_446">#REF!</definedName>
    <definedName name="_447" localSheetId="2">#REF!</definedName>
    <definedName name="_447" localSheetId="1">#REF!</definedName>
    <definedName name="_447" localSheetId="0">#REF!</definedName>
    <definedName name="_447">#REF!</definedName>
    <definedName name="_448" localSheetId="2">#REF!</definedName>
    <definedName name="_448" localSheetId="1">#REF!</definedName>
    <definedName name="_448" localSheetId="0">#REF!</definedName>
    <definedName name="_448">#REF!</definedName>
    <definedName name="_449" localSheetId="2">#REF!</definedName>
    <definedName name="_449" localSheetId="1">#REF!</definedName>
    <definedName name="_449" localSheetId="0">#REF!</definedName>
    <definedName name="_449">#REF!</definedName>
    <definedName name="_450" localSheetId="2">#REF!</definedName>
    <definedName name="_450" localSheetId="1">#REF!</definedName>
    <definedName name="_450" localSheetId="0">#REF!</definedName>
    <definedName name="_450">#REF!</definedName>
    <definedName name="_451" localSheetId="2">#REF!</definedName>
    <definedName name="_451" localSheetId="1">#REF!</definedName>
    <definedName name="_451" localSheetId="0">#REF!</definedName>
    <definedName name="_451">#REF!</definedName>
    <definedName name="_452" localSheetId="2">#REF!</definedName>
    <definedName name="_452" localSheetId="1">#REF!</definedName>
    <definedName name="_452" localSheetId="0">#REF!</definedName>
    <definedName name="_452">#REF!</definedName>
    <definedName name="_453" localSheetId="2">#REF!</definedName>
    <definedName name="_453" localSheetId="1">#REF!</definedName>
    <definedName name="_453" localSheetId="0">#REF!</definedName>
    <definedName name="_453">#REF!</definedName>
    <definedName name="_454" localSheetId="2">#REF!</definedName>
    <definedName name="_454" localSheetId="1">#REF!</definedName>
    <definedName name="_454" localSheetId="0">#REF!</definedName>
    <definedName name="_454">#REF!</definedName>
    <definedName name="_455" localSheetId="2">#REF!</definedName>
    <definedName name="_455" localSheetId="1">#REF!</definedName>
    <definedName name="_455" localSheetId="0">#REF!</definedName>
    <definedName name="_455">#REF!</definedName>
    <definedName name="_456" localSheetId="2">#REF!</definedName>
    <definedName name="_456" localSheetId="1">#REF!</definedName>
    <definedName name="_456" localSheetId="0">#REF!</definedName>
    <definedName name="_456">#REF!</definedName>
    <definedName name="_457" localSheetId="2">#REF!</definedName>
    <definedName name="_457" localSheetId="1">#REF!</definedName>
    <definedName name="_457" localSheetId="0">#REF!</definedName>
    <definedName name="_457">#REF!</definedName>
    <definedName name="_458" localSheetId="2">#REF!</definedName>
    <definedName name="_458" localSheetId="1">#REF!</definedName>
    <definedName name="_458" localSheetId="0">#REF!</definedName>
    <definedName name="_458">#REF!</definedName>
    <definedName name="_459" localSheetId="2">#REF!</definedName>
    <definedName name="_459" localSheetId="1">#REF!</definedName>
    <definedName name="_459" localSheetId="0">#REF!</definedName>
    <definedName name="_459">#REF!</definedName>
    <definedName name="_460" localSheetId="2">#REF!</definedName>
    <definedName name="_460" localSheetId="1">#REF!</definedName>
    <definedName name="_460" localSheetId="0">#REF!</definedName>
    <definedName name="_460">#REF!</definedName>
    <definedName name="_461" localSheetId="2">#REF!</definedName>
    <definedName name="_461" localSheetId="1">#REF!</definedName>
    <definedName name="_461" localSheetId="0">#REF!</definedName>
    <definedName name="_461">#REF!</definedName>
    <definedName name="_462" localSheetId="2">#REF!</definedName>
    <definedName name="_462" localSheetId="1">#REF!</definedName>
    <definedName name="_462" localSheetId="0">#REF!</definedName>
    <definedName name="_462">#REF!</definedName>
    <definedName name="_463" localSheetId="2">#REF!</definedName>
    <definedName name="_463" localSheetId="1">#REF!</definedName>
    <definedName name="_463" localSheetId="0">#REF!</definedName>
    <definedName name="_463">#REF!</definedName>
    <definedName name="_464" localSheetId="2">#REF!</definedName>
    <definedName name="_464" localSheetId="1">#REF!</definedName>
    <definedName name="_464" localSheetId="0">#REF!</definedName>
    <definedName name="_464">#REF!</definedName>
    <definedName name="_465" localSheetId="2">#REF!</definedName>
    <definedName name="_465" localSheetId="1">#REF!</definedName>
    <definedName name="_465" localSheetId="0">#REF!</definedName>
    <definedName name="_465">#REF!</definedName>
    <definedName name="_466" localSheetId="2">#REF!</definedName>
    <definedName name="_466" localSheetId="1">#REF!</definedName>
    <definedName name="_466" localSheetId="0">#REF!</definedName>
    <definedName name="_466">#REF!</definedName>
    <definedName name="_467" localSheetId="2">#REF!</definedName>
    <definedName name="_467" localSheetId="1">#REF!</definedName>
    <definedName name="_467" localSheetId="0">#REF!</definedName>
    <definedName name="_467">#REF!</definedName>
    <definedName name="_468" localSheetId="2">#REF!</definedName>
    <definedName name="_468" localSheetId="1">#REF!</definedName>
    <definedName name="_468" localSheetId="0">#REF!</definedName>
    <definedName name="_468">#REF!</definedName>
    <definedName name="_469" localSheetId="2">#REF!</definedName>
    <definedName name="_469" localSheetId="1">#REF!</definedName>
    <definedName name="_469" localSheetId="0">#REF!</definedName>
    <definedName name="_469">#REF!</definedName>
    <definedName name="_470" localSheetId="2">#REF!</definedName>
    <definedName name="_470" localSheetId="1">#REF!</definedName>
    <definedName name="_470" localSheetId="0">#REF!</definedName>
    <definedName name="_470">#REF!</definedName>
    <definedName name="_471" localSheetId="2">#REF!</definedName>
    <definedName name="_471" localSheetId="1">#REF!</definedName>
    <definedName name="_471" localSheetId="0">#REF!</definedName>
    <definedName name="_471">#REF!</definedName>
    <definedName name="_472" localSheetId="2">#REF!</definedName>
    <definedName name="_472" localSheetId="1">#REF!</definedName>
    <definedName name="_472" localSheetId="0">#REF!</definedName>
    <definedName name="_472">#REF!</definedName>
    <definedName name="_473" localSheetId="2">#REF!</definedName>
    <definedName name="_473" localSheetId="1">#REF!</definedName>
    <definedName name="_473" localSheetId="0">#REF!</definedName>
    <definedName name="_473">#REF!</definedName>
    <definedName name="_474" localSheetId="2">#REF!</definedName>
    <definedName name="_474" localSheetId="1">#REF!</definedName>
    <definedName name="_474" localSheetId="0">#REF!</definedName>
    <definedName name="_474">#REF!</definedName>
    <definedName name="_475" localSheetId="2">#REF!</definedName>
    <definedName name="_475" localSheetId="1">#REF!</definedName>
    <definedName name="_475" localSheetId="0">#REF!</definedName>
    <definedName name="_475">#REF!</definedName>
    <definedName name="_476" localSheetId="2">#REF!</definedName>
    <definedName name="_476" localSheetId="1">#REF!</definedName>
    <definedName name="_476" localSheetId="0">#REF!</definedName>
    <definedName name="_476">#REF!</definedName>
    <definedName name="_477" localSheetId="2">#REF!</definedName>
    <definedName name="_477" localSheetId="1">#REF!</definedName>
    <definedName name="_477" localSheetId="0">#REF!</definedName>
    <definedName name="_477">#REF!</definedName>
    <definedName name="_478" localSheetId="2">#REF!</definedName>
    <definedName name="_478" localSheetId="1">#REF!</definedName>
    <definedName name="_478" localSheetId="0">#REF!</definedName>
    <definedName name="_478">#REF!</definedName>
    <definedName name="_479" localSheetId="2">#REF!</definedName>
    <definedName name="_479" localSheetId="1">#REF!</definedName>
    <definedName name="_479" localSheetId="0">#REF!</definedName>
    <definedName name="_479">#REF!</definedName>
    <definedName name="_480" localSheetId="2">#REF!</definedName>
    <definedName name="_480" localSheetId="1">#REF!</definedName>
    <definedName name="_480" localSheetId="0">#REF!</definedName>
    <definedName name="_480">#REF!</definedName>
    <definedName name="_481" localSheetId="2">#REF!</definedName>
    <definedName name="_481" localSheetId="1">#REF!</definedName>
    <definedName name="_481" localSheetId="0">#REF!</definedName>
    <definedName name="_481">#REF!</definedName>
    <definedName name="_482" localSheetId="2">#REF!</definedName>
    <definedName name="_482" localSheetId="1">#REF!</definedName>
    <definedName name="_482" localSheetId="0">#REF!</definedName>
    <definedName name="_482">#REF!</definedName>
    <definedName name="_483" localSheetId="2">#REF!</definedName>
    <definedName name="_483" localSheetId="1">#REF!</definedName>
    <definedName name="_483" localSheetId="0">#REF!</definedName>
    <definedName name="_483">#REF!</definedName>
    <definedName name="_484" localSheetId="2">#REF!</definedName>
    <definedName name="_484" localSheetId="1">#REF!</definedName>
    <definedName name="_484" localSheetId="0">#REF!</definedName>
    <definedName name="_484">#REF!</definedName>
    <definedName name="_485" localSheetId="2">#REF!</definedName>
    <definedName name="_485" localSheetId="1">#REF!</definedName>
    <definedName name="_485" localSheetId="0">#REF!</definedName>
    <definedName name="_485">#REF!</definedName>
    <definedName name="_486" localSheetId="2">#REF!</definedName>
    <definedName name="_486" localSheetId="1">#REF!</definedName>
    <definedName name="_486" localSheetId="0">#REF!</definedName>
    <definedName name="_486">#REF!</definedName>
    <definedName name="_487" localSheetId="2">#REF!</definedName>
    <definedName name="_487" localSheetId="1">#REF!</definedName>
    <definedName name="_487" localSheetId="0">#REF!</definedName>
    <definedName name="_487">#REF!</definedName>
    <definedName name="_488" localSheetId="2">#REF!</definedName>
    <definedName name="_488" localSheetId="1">#REF!</definedName>
    <definedName name="_488" localSheetId="0">#REF!</definedName>
    <definedName name="_488">#REF!</definedName>
    <definedName name="_489" localSheetId="2">#REF!</definedName>
    <definedName name="_489" localSheetId="1">#REF!</definedName>
    <definedName name="_489" localSheetId="0">#REF!</definedName>
    <definedName name="_489">#REF!</definedName>
    <definedName name="_490" localSheetId="2">#REF!</definedName>
    <definedName name="_490" localSheetId="1">#REF!</definedName>
    <definedName name="_490" localSheetId="0">#REF!</definedName>
    <definedName name="_490">#REF!</definedName>
    <definedName name="_491" localSheetId="2">#REF!</definedName>
    <definedName name="_491" localSheetId="1">#REF!</definedName>
    <definedName name="_491" localSheetId="0">#REF!</definedName>
    <definedName name="_491">#REF!</definedName>
    <definedName name="_492" localSheetId="2">#REF!</definedName>
    <definedName name="_492" localSheetId="1">#REF!</definedName>
    <definedName name="_492" localSheetId="0">#REF!</definedName>
    <definedName name="_492">#REF!</definedName>
    <definedName name="_493" localSheetId="2">#REF!</definedName>
    <definedName name="_493" localSheetId="1">#REF!</definedName>
    <definedName name="_493" localSheetId="0">#REF!</definedName>
    <definedName name="_493">#REF!</definedName>
    <definedName name="_494" localSheetId="2">#REF!</definedName>
    <definedName name="_494" localSheetId="1">#REF!</definedName>
    <definedName name="_494" localSheetId="0">#REF!</definedName>
    <definedName name="_494">#REF!</definedName>
    <definedName name="_495" localSheetId="2">#REF!</definedName>
    <definedName name="_495" localSheetId="1">#REF!</definedName>
    <definedName name="_495" localSheetId="0">#REF!</definedName>
    <definedName name="_495">#REF!</definedName>
    <definedName name="_496" localSheetId="2">#REF!</definedName>
    <definedName name="_496" localSheetId="1">#REF!</definedName>
    <definedName name="_496" localSheetId="0">#REF!</definedName>
    <definedName name="_496">#REF!</definedName>
    <definedName name="_497" localSheetId="2">#REF!</definedName>
    <definedName name="_497" localSheetId="1">#REF!</definedName>
    <definedName name="_497" localSheetId="0">#REF!</definedName>
    <definedName name="_497">#REF!</definedName>
    <definedName name="_498" localSheetId="2">#REF!</definedName>
    <definedName name="_498" localSheetId="1">#REF!</definedName>
    <definedName name="_498" localSheetId="0">#REF!</definedName>
    <definedName name="_498">#REF!</definedName>
    <definedName name="_499" localSheetId="2">#REF!</definedName>
    <definedName name="_499" localSheetId="1">#REF!</definedName>
    <definedName name="_499" localSheetId="0">#REF!</definedName>
    <definedName name="_499">#REF!</definedName>
    <definedName name="_500" localSheetId="2">#REF!</definedName>
    <definedName name="_500" localSheetId="1">#REF!</definedName>
    <definedName name="_500" localSheetId="0">#REF!</definedName>
    <definedName name="_500">#REF!</definedName>
    <definedName name="_501" localSheetId="2">#REF!</definedName>
    <definedName name="_501" localSheetId="1">#REF!</definedName>
    <definedName name="_501" localSheetId="0">#REF!</definedName>
    <definedName name="_501">#REF!</definedName>
    <definedName name="_502" localSheetId="2">#REF!</definedName>
    <definedName name="_502" localSheetId="1">#REF!</definedName>
    <definedName name="_502" localSheetId="0">#REF!</definedName>
    <definedName name="_502">#REF!</definedName>
    <definedName name="_503" localSheetId="2">#REF!</definedName>
    <definedName name="_503" localSheetId="1">#REF!</definedName>
    <definedName name="_503" localSheetId="0">#REF!</definedName>
    <definedName name="_503">#REF!</definedName>
    <definedName name="_504" localSheetId="2">#REF!</definedName>
    <definedName name="_504" localSheetId="1">#REF!</definedName>
    <definedName name="_504" localSheetId="0">#REF!</definedName>
    <definedName name="_504">#REF!</definedName>
    <definedName name="_505" localSheetId="2">#REF!</definedName>
    <definedName name="_505" localSheetId="1">#REF!</definedName>
    <definedName name="_505" localSheetId="0">#REF!</definedName>
    <definedName name="_505">#REF!</definedName>
    <definedName name="_506" localSheetId="2">#REF!</definedName>
    <definedName name="_506" localSheetId="1">#REF!</definedName>
    <definedName name="_506" localSheetId="0">#REF!</definedName>
    <definedName name="_506">#REF!</definedName>
    <definedName name="_507" localSheetId="2">#REF!</definedName>
    <definedName name="_507" localSheetId="1">#REF!</definedName>
    <definedName name="_507" localSheetId="0">#REF!</definedName>
    <definedName name="_507">#REF!</definedName>
    <definedName name="_508" localSheetId="2">#REF!</definedName>
    <definedName name="_508" localSheetId="1">#REF!</definedName>
    <definedName name="_508" localSheetId="0">#REF!</definedName>
    <definedName name="_508">#REF!</definedName>
    <definedName name="_509" localSheetId="2">#REF!</definedName>
    <definedName name="_509" localSheetId="1">#REF!</definedName>
    <definedName name="_509" localSheetId="0">#REF!</definedName>
    <definedName name="_509">#REF!</definedName>
    <definedName name="_510" localSheetId="2">#REF!</definedName>
    <definedName name="_510" localSheetId="1">#REF!</definedName>
    <definedName name="_510" localSheetId="0">#REF!</definedName>
    <definedName name="_510">#REF!</definedName>
    <definedName name="_511" localSheetId="2">#REF!</definedName>
    <definedName name="_511" localSheetId="1">#REF!</definedName>
    <definedName name="_511" localSheetId="0">#REF!</definedName>
    <definedName name="_511">#REF!</definedName>
    <definedName name="_512" localSheetId="2">#REF!</definedName>
    <definedName name="_512" localSheetId="1">#REF!</definedName>
    <definedName name="_512" localSheetId="0">#REF!</definedName>
    <definedName name="_512">#REF!</definedName>
    <definedName name="_513" localSheetId="2">#REF!</definedName>
    <definedName name="_513" localSheetId="1">#REF!</definedName>
    <definedName name="_513" localSheetId="0">#REF!</definedName>
    <definedName name="_513">#REF!</definedName>
    <definedName name="_514" localSheetId="2">#REF!</definedName>
    <definedName name="_514" localSheetId="1">#REF!</definedName>
    <definedName name="_514" localSheetId="0">#REF!</definedName>
    <definedName name="_514">#REF!</definedName>
    <definedName name="_515" localSheetId="2">#REF!</definedName>
    <definedName name="_515" localSheetId="1">#REF!</definedName>
    <definedName name="_515" localSheetId="0">#REF!</definedName>
    <definedName name="_515">#REF!</definedName>
    <definedName name="_516" localSheetId="2">#REF!</definedName>
    <definedName name="_516" localSheetId="1">#REF!</definedName>
    <definedName name="_516" localSheetId="0">#REF!</definedName>
    <definedName name="_516">#REF!</definedName>
    <definedName name="_517" localSheetId="2">#REF!</definedName>
    <definedName name="_517" localSheetId="1">#REF!</definedName>
    <definedName name="_517" localSheetId="0">#REF!</definedName>
    <definedName name="_517">#REF!</definedName>
    <definedName name="_518" localSheetId="2">#REF!</definedName>
    <definedName name="_518" localSheetId="1">#REF!</definedName>
    <definedName name="_518" localSheetId="0">#REF!</definedName>
    <definedName name="_518">#REF!</definedName>
    <definedName name="_519" localSheetId="2">#REF!</definedName>
    <definedName name="_519" localSheetId="1">#REF!</definedName>
    <definedName name="_519" localSheetId="0">#REF!</definedName>
    <definedName name="_519">#REF!</definedName>
    <definedName name="_520" localSheetId="2">#REF!</definedName>
    <definedName name="_520" localSheetId="1">#REF!</definedName>
    <definedName name="_520" localSheetId="0">#REF!</definedName>
    <definedName name="_520">#REF!</definedName>
    <definedName name="_521" localSheetId="2">#REF!</definedName>
    <definedName name="_521" localSheetId="1">#REF!</definedName>
    <definedName name="_521" localSheetId="0">#REF!</definedName>
    <definedName name="_521">#REF!</definedName>
    <definedName name="_522" localSheetId="2">#REF!</definedName>
    <definedName name="_522" localSheetId="1">#REF!</definedName>
    <definedName name="_522" localSheetId="0">#REF!</definedName>
    <definedName name="_522">#REF!</definedName>
    <definedName name="_523" localSheetId="2">#REF!</definedName>
    <definedName name="_523" localSheetId="1">#REF!</definedName>
    <definedName name="_523" localSheetId="0">#REF!</definedName>
    <definedName name="_523">#REF!</definedName>
    <definedName name="_524" localSheetId="2">#REF!</definedName>
    <definedName name="_524" localSheetId="1">#REF!</definedName>
    <definedName name="_524" localSheetId="0">#REF!</definedName>
    <definedName name="_524">#REF!</definedName>
    <definedName name="_525" localSheetId="2">#REF!</definedName>
    <definedName name="_525" localSheetId="1">#REF!</definedName>
    <definedName name="_525" localSheetId="0">#REF!</definedName>
    <definedName name="_525">#REF!</definedName>
    <definedName name="_526" localSheetId="2">#REF!</definedName>
    <definedName name="_526" localSheetId="1">#REF!</definedName>
    <definedName name="_526" localSheetId="0">#REF!</definedName>
    <definedName name="_526">#REF!</definedName>
    <definedName name="_527" localSheetId="2">#REF!</definedName>
    <definedName name="_527" localSheetId="1">#REF!</definedName>
    <definedName name="_527" localSheetId="0">#REF!</definedName>
    <definedName name="_527">#REF!</definedName>
    <definedName name="_528" localSheetId="2">#REF!</definedName>
    <definedName name="_528" localSheetId="1">#REF!</definedName>
    <definedName name="_528" localSheetId="0">#REF!</definedName>
    <definedName name="_528">#REF!</definedName>
    <definedName name="_529" localSheetId="2">#REF!</definedName>
    <definedName name="_529" localSheetId="1">#REF!</definedName>
    <definedName name="_529" localSheetId="0">#REF!</definedName>
    <definedName name="_529">#REF!</definedName>
    <definedName name="_530" localSheetId="2">#REF!</definedName>
    <definedName name="_530" localSheetId="1">#REF!</definedName>
    <definedName name="_530" localSheetId="0">#REF!</definedName>
    <definedName name="_530">#REF!</definedName>
    <definedName name="_531" localSheetId="2">#REF!</definedName>
    <definedName name="_531" localSheetId="1">#REF!</definedName>
    <definedName name="_531" localSheetId="0">#REF!</definedName>
    <definedName name="_531">#REF!</definedName>
    <definedName name="_532" localSheetId="2">#REF!</definedName>
    <definedName name="_532" localSheetId="1">#REF!</definedName>
    <definedName name="_532" localSheetId="0">#REF!</definedName>
    <definedName name="_532">#REF!</definedName>
    <definedName name="_533" localSheetId="2">#REF!</definedName>
    <definedName name="_533" localSheetId="1">#REF!</definedName>
    <definedName name="_533" localSheetId="0">#REF!</definedName>
    <definedName name="_533">#REF!</definedName>
    <definedName name="_534" localSheetId="2">#REF!</definedName>
    <definedName name="_534" localSheetId="1">#REF!</definedName>
    <definedName name="_534" localSheetId="0">#REF!</definedName>
    <definedName name="_534">#REF!</definedName>
    <definedName name="_535" localSheetId="2">#REF!</definedName>
    <definedName name="_535" localSheetId="1">#REF!</definedName>
    <definedName name="_535" localSheetId="0">#REF!</definedName>
    <definedName name="_535">#REF!</definedName>
    <definedName name="_536" localSheetId="2">#REF!</definedName>
    <definedName name="_536" localSheetId="1">#REF!</definedName>
    <definedName name="_536" localSheetId="0">#REF!</definedName>
    <definedName name="_536">#REF!</definedName>
    <definedName name="_537" localSheetId="2">#REF!</definedName>
    <definedName name="_537" localSheetId="1">#REF!</definedName>
    <definedName name="_537" localSheetId="0">#REF!</definedName>
    <definedName name="_537">#REF!</definedName>
    <definedName name="_538" localSheetId="2">#REF!</definedName>
    <definedName name="_538" localSheetId="1">#REF!</definedName>
    <definedName name="_538" localSheetId="0">#REF!</definedName>
    <definedName name="_538">#REF!</definedName>
    <definedName name="_539" localSheetId="2">#REF!</definedName>
    <definedName name="_539" localSheetId="1">#REF!</definedName>
    <definedName name="_539" localSheetId="0">#REF!</definedName>
    <definedName name="_539">#REF!</definedName>
    <definedName name="_540" localSheetId="2">#REF!</definedName>
    <definedName name="_540" localSheetId="1">#REF!</definedName>
    <definedName name="_540" localSheetId="0">#REF!</definedName>
    <definedName name="_540">#REF!</definedName>
    <definedName name="_541" localSheetId="2">#REF!</definedName>
    <definedName name="_541" localSheetId="1">#REF!</definedName>
    <definedName name="_541" localSheetId="0">#REF!</definedName>
    <definedName name="_541">#REF!</definedName>
    <definedName name="_542" localSheetId="2">#REF!</definedName>
    <definedName name="_542" localSheetId="1">#REF!</definedName>
    <definedName name="_542" localSheetId="0">#REF!</definedName>
    <definedName name="_542">#REF!</definedName>
    <definedName name="_543" localSheetId="2">#REF!</definedName>
    <definedName name="_543" localSheetId="1">#REF!</definedName>
    <definedName name="_543" localSheetId="0">#REF!</definedName>
    <definedName name="_543">#REF!</definedName>
    <definedName name="_544" localSheetId="2">#REF!</definedName>
    <definedName name="_544" localSheetId="1">#REF!</definedName>
    <definedName name="_544" localSheetId="0">#REF!</definedName>
    <definedName name="_544">#REF!</definedName>
    <definedName name="_545" localSheetId="2">#REF!</definedName>
    <definedName name="_545" localSheetId="1">#REF!</definedName>
    <definedName name="_545" localSheetId="0">#REF!</definedName>
    <definedName name="_545">#REF!</definedName>
    <definedName name="_546" localSheetId="2">#REF!</definedName>
    <definedName name="_546" localSheetId="1">#REF!</definedName>
    <definedName name="_546" localSheetId="0">#REF!</definedName>
    <definedName name="_546">#REF!</definedName>
    <definedName name="_547" localSheetId="2">#REF!</definedName>
    <definedName name="_547" localSheetId="1">#REF!</definedName>
    <definedName name="_547" localSheetId="0">#REF!</definedName>
    <definedName name="_547">#REF!</definedName>
    <definedName name="_548" localSheetId="2">#REF!</definedName>
    <definedName name="_548" localSheetId="1">#REF!</definedName>
    <definedName name="_548" localSheetId="0">#REF!</definedName>
    <definedName name="_548">#REF!</definedName>
    <definedName name="_549" localSheetId="2">#REF!</definedName>
    <definedName name="_549" localSheetId="1">#REF!</definedName>
    <definedName name="_549" localSheetId="0">#REF!</definedName>
    <definedName name="_549">#REF!</definedName>
    <definedName name="_550" localSheetId="2">#REF!</definedName>
    <definedName name="_550" localSheetId="1">#REF!</definedName>
    <definedName name="_550" localSheetId="0">#REF!</definedName>
    <definedName name="_550">#REF!</definedName>
    <definedName name="_551" localSheetId="2">#REF!</definedName>
    <definedName name="_551" localSheetId="1">#REF!</definedName>
    <definedName name="_551" localSheetId="0">#REF!</definedName>
    <definedName name="_551">#REF!</definedName>
    <definedName name="_552" localSheetId="2">#REF!</definedName>
    <definedName name="_552" localSheetId="1">#REF!</definedName>
    <definedName name="_552" localSheetId="0">#REF!</definedName>
    <definedName name="_552">#REF!</definedName>
    <definedName name="_553" localSheetId="2">#REF!</definedName>
    <definedName name="_553" localSheetId="1">#REF!</definedName>
    <definedName name="_553" localSheetId="0">#REF!</definedName>
    <definedName name="_553">#REF!</definedName>
    <definedName name="_554" localSheetId="2">#REF!</definedName>
    <definedName name="_554" localSheetId="1">#REF!</definedName>
    <definedName name="_554" localSheetId="0">#REF!</definedName>
    <definedName name="_554">#REF!</definedName>
    <definedName name="_555" localSheetId="2">#REF!</definedName>
    <definedName name="_555" localSheetId="1">#REF!</definedName>
    <definedName name="_555" localSheetId="0">#REF!</definedName>
    <definedName name="_555">#REF!</definedName>
    <definedName name="_556" localSheetId="2">#REF!</definedName>
    <definedName name="_556" localSheetId="1">#REF!</definedName>
    <definedName name="_556" localSheetId="0">#REF!</definedName>
    <definedName name="_556">#REF!</definedName>
    <definedName name="_557" localSheetId="2">#REF!</definedName>
    <definedName name="_557" localSheetId="1">#REF!</definedName>
    <definedName name="_557" localSheetId="0">#REF!</definedName>
    <definedName name="_557">#REF!</definedName>
    <definedName name="_558" localSheetId="2">#REF!</definedName>
    <definedName name="_558" localSheetId="1">#REF!</definedName>
    <definedName name="_558" localSheetId="0">#REF!</definedName>
    <definedName name="_558">#REF!</definedName>
    <definedName name="_559" localSheetId="2">#REF!</definedName>
    <definedName name="_559" localSheetId="1">#REF!</definedName>
    <definedName name="_559" localSheetId="0">#REF!</definedName>
    <definedName name="_559">#REF!</definedName>
    <definedName name="_560" localSheetId="2">#REF!</definedName>
    <definedName name="_560" localSheetId="1">#REF!</definedName>
    <definedName name="_560" localSheetId="0">#REF!</definedName>
    <definedName name="_560">#REF!</definedName>
    <definedName name="_561" localSheetId="2">#REF!</definedName>
    <definedName name="_561" localSheetId="1">#REF!</definedName>
    <definedName name="_561" localSheetId="0">#REF!</definedName>
    <definedName name="_561">#REF!</definedName>
    <definedName name="_562" localSheetId="2">#REF!</definedName>
    <definedName name="_562" localSheetId="1">#REF!</definedName>
    <definedName name="_562" localSheetId="0">#REF!</definedName>
    <definedName name="_562">#REF!</definedName>
    <definedName name="_563" localSheetId="2">#REF!</definedName>
    <definedName name="_563" localSheetId="1">#REF!</definedName>
    <definedName name="_563" localSheetId="0">#REF!</definedName>
    <definedName name="_563">#REF!</definedName>
    <definedName name="_564" localSheetId="2">#REF!</definedName>
    <definedName name="_564" localSheetId="1">#REF!</definedName>
    <definedName name="_564" localSheetId="0">#REF!</definedName>
    <definedName name="_564">#REF!</definedName>
    <definedName name="_565" localSheetId="2">#REF!</definedName>
    <definedName name="_565" localSheetId="1">#REF!</definedName>
    <definedName name="_565" localSheetId="0">#REF!</definedName>
    <definedName name="_565">#REF!</definedName>
    <definedName name="_566" localSheetId="2">#REF!</definedName>
    <definedName name="_566" localSheetId="1">#REF!</definedName>
    <definedName name="_566" localSheetId="0">#REF!</definedName>
    <definedName name="_566">#REF!</definedName>
    <definedName name="_567" localSheetId="2">#REF!</definedName>
    <definedName name="_567" localSheetId="1">#REF!</definedName>
    <definedName name="_567" localSheetId="0">#REF!</definedName>
    <definedName name="_567">#REF!</definedName>
    <definedName name="_568" localSheetId="2">#REF!</definedName>
    <definedName name="_568" localSheetId="1">#REF!</definedName>
    <definedName name="_568" localSheetId="0">#REF!</definedName>
    <definedName name="_568">#REF!</definedName>
    <definedName name="_569" localSheetId="2">#REF!</definedName>
    <definedName name="_569" localSheetId="1">#REF!</definedName>
    <definedName name="_569" localSheetId="0">#REF!</definedName>
    <definedName name="_569">#REF!</definedName>
    <definedName name="_570" localSheetId="2">#REF!</definedName>
    <definedName name="_570" localSheetId="1">#REF!</definedName>
    <definedName name="_570" localSheetId="0">#REF!</definedName>
    <definedName name="_570">#REF!</definedName>
    <definedName name="_571" localSheetId="2">#REF!</definedName>
    <definedName name="_571" localSheetId="1">#REF!</definedName>
    <definedName name="_571" localSheetId="0">#REF!</definedName>
    <definedName name="_571">#REF!</definedName>
    <definedName name="_572" localSheetId="2">#REF!</definedName>
    <definedName name="_572" localSheetId="1">#REF!</definedName>
    <definedName name="_572" localSheetId="0">#REF!</definedName>
    <definedName name="_572">#REF!</definedName>
    <definedName name="_573" localSheetId="2">#REF!</definedName>
    <definedName name="_573" localSheetId="1">#REF!</definedName>
    <definedName name="_573" localSheetId="0">#REF!</definedName>
    <definedName name="_573">#REF!</definedName>
    <definedName name="_574" localSheetId="2">#REF!</definedName>
    <definedName name="_574" localSheetId="1">#REF!</definedName>
    <definedName name="_574" localSheetId="0">#REF!</definedName>
    <definedName name="_574">#REF!</definedName>
    <definedName name="_575" localSheetId="2">#REF!</definedName>
    <definedName name="_575" localSheetId="1">#REF!</definedName>
    <definedName name="_575" localSheetId="0">#REF!</definedName>
    <definedName name="_575">#REF!</definedName>
    <definedName name="_576" localSheetId="2">#REF!</definedName>
    <definedName name="_576" localSheetId="1">#REF!</definedName>
    <definedName name="_576" localSheetId="0">#REF!</definedName>
    <definedName name="_576">#REF!</definedName>
    <definedName name="_577" localSheetId="2">#REF!</definedName>
    <definedName name="_577" localSheetId="1">#REF!</definedName>
    <definedName name="_577" localSheetId="0">#REF!</definedName>
    <definedName name="_577">#REF!</definedName>
    <definedName name="_578" localSheetId="2">#REF!</definedName>
    <definedName name="_578" localSheetId="1">#REF!</definedName>
    <definedName name="_578" localSheetId="0">#REF!</definedName>
    <definedName name="_578">#REF!</definedName>
    <definedName name="_579" localSheetId="2">#REF!</definedName>
    <definedName name="_579" localSheetId="1">#REF!</definedName>
    <definedName name="_579" localSheetId="0">#REF!</definedName>
    <definedName name="_579">#REF!</definedName>
    <definedName name="_580" localSheetId="2">#REF!</definedName>
    <definedName name="_580" localSheetId="1">#REF!</definedName>
    <definedName name="_580" localSheetId="0">#REF!</definedName>
    <definedName name="_580">#REF!</definedName>
    <definedName name="_581" localSheetId="2">#REF!</definedName>
    <definedName name="_581" localSheetId="1">#REF!</definedName>
    <definedName name="_581" localSheetId="0">#REF!</definedName>
    <definedName name="_581">#REF!</definedName>
    <definedName name="_582" localSheetId="2">#REF!</definedName>
    <definedName name="_582" localSheetId="1">#REF!</definedName>
    <definedName name="_582" localSheetId="0">#REF!</definedName>
    <definedName name="_582">#REF!</definedName>
    <definedName name="_583" localSheetId="2">#REF!</definedName>
    <definedName name="_583" localSheetId="1">#REF!</definedName>
    <definedName name="_583" localSheetId="0">#REF!</definedName>
    <definedName name="_583">#REF!</definedName>
    <definedName name="_584" localSheetId="2">#REF!</definedName>
    <definedName name="_584" localSheetId="1">#REF!</definedName>
    <definedName name="_584" localSheetId="0">#REF!</definedName>
    <definedName name="_584">#REF!</definedName>
    <definedName name="_585" localSheetId="2">#REF!</definedName>
    <definedName name="_585" localSheetId="1">#REF!</definedName>
    <definedName name="_585" localSheetId="0">#REF!</definedName>
    <definedName name="_585">#REF!</definedName>
    <definedName name="_586" localSheetId="2">#REF!</definedName>
    <definedName name="_586" localSheetId="1">#REF!</definedName>
    <definedName name="_586" localSheetId="0">#REF!</definedName>
    <definedName name="_586">#REF!</definedName>
    <definedName name="_587" localSheetId="2">#REF!</definedName>
    <definedName name="_587" localSheetId="1">#REF!</definedName>
    <definedName name="_587" localSheetId="0">#REF!</definedName>
    <definedName name="_587">#REF!</definedName>
    <definedName name="_588" localSheetId="2">#REF!</definedName>
    <definedName name="_588" localSheetId="1">#REF!</definedName>
    <definedName name="_588" localSheetId="0">#REF!</definedName>
    <definedName name="_588">#REF!</definedName>
    <definedName name="_589" localSheetId="2">#REF!</definedName>
    <definedName name="_589" localSheetId="1">#REF!</definedName>
    <definedName name="_589" localSheetId="0">#REF!</definedName>
    <definedName name="_589">#REF!</definedName>
    <definedName name="_590" localSheetId="2">#REF!</definedName>
    <definedName name="_590" localSheetId="1">#REF!</definedName>
    <definedName name="_590" localSheetId="0">#REF!</definedName>
    <definedName name="_590">#REF!</definedName>
    <definedName name="_591" localSheetId="2">#REF!</definedName>
    <definedName name="_591" localSheetId="1">#REF!</definedName>
    <definedName name="_591" localSheetId="0">#REF!</definedName>
    <definedName name="_591">#REF!</definedName>
    <definedName name="_592" localSheetId="2">#REF!</definedName>
    <definedName name="_592" localSheetId="1">#REF!</definedName>
    <definedName name="_592" localSheetId="0">#REF!</definedName>
    <definedName name="_592">#REF!</definedName>
    <definedName name="_593" localSheetId="2">#REF!</definedName>
    <definedName name="_593" localSheetId="1">#REF!</definedName>
    <definedName name="_593" localSheetId="0">#REF!</definedName>
    <definedName name="_593">#REF!</definedName>
    <definedName name="_594" localSheetId="2">#REF!</definedName>
    <definedName name="_594" localSheetId="1">#REF!</definedName>
    <definedName name="_594" localSheetId="0">#REF!</definedName>
    <definedName name="_594">#REF!</definedName>
    <definedName name="_595" localSheetId="2">#REF!</definedName>
    <definedName name="_595" localSheetId="1">#REF!</definedName>
    <definedName name="_595" localSheetId="0">#REF!</definedName>
    <definedName name="_595">#REF!</definedName>
    <definedName name="_596" localSheetId="2">#REF!</definedName>
    <definedName name="_596" localSheetId="1">#REF!</definedName>
    <definedName name="_596" localSheetId="0">#REF!</definedName>
    <definedName name="_596">#REF!</definedName>
    <definedName name="_597" localSheetId="2">#REF!</definedName>
    <definedName name="_597" localSheetId="1">#REF!</definedName>
    <definedName name="_597" localSheetId="0">#REF!</definedName>
    <definedName name="_597">#REF!</definedName>
    <definedName name="_598" localSheetId="2">#REF!</definedName>
    <definedName name="_598" localSheetId="1">#REF!</definedName>
    <definedName name="_598" localSheetId="0">#REF!</definedName>
    <definedName name="_598">#REF!</definedName>
    <definedName name="_599" localSheetId="2">#REF!</definedName>
    <definedName name="_599" localSheetId="1">#REF!</definedName>
    <definedName name="_599" localSheetId="0">#REF!</definedName>
    <definedName name="_599">#REF!</definedName>
    <definedName name="_600" localSheetId="2">#REF!</definedName>
    <definedName name="_600" localSheetId="1">#REF!</definedName>
    <definedName name="_600" localSheetId="0">#REF!</definedName>
    <definedName name="_600">#REF!</definedName>
    <definedName name="_601" localSheetId="2">#REF!</definedName>
    <definedName name="_601" localSheetId="1">#REF!</definedName>
    <definedName name="_601" localSheetId="0">#REF!</definedName>
    <definedName name="_601">#REF!</definedName>
    <definedName name="_602" localSheetId="2">#REF!</definedName>
    <definedName name="_602" localSheetId="1">#REF!</definedName>
    <definedName name="_602" localSheetId="0">#REF!</definedName>
    <definedName name="_602">#REF!</definedName>
    <definedName name="_603" localSheetId="2">#REF!</definedName>
    <definedName name="_603" localSheetId="1">#REF!</definedName>
    <definedName name="_603" localSheetId="0">#REF!</definedName>
    <definedName name="_603">#REF!</definedName>
    <definedName name="_604" localSheetId="2">#REF!</definedName>
    <definedName name="_604" localSheetId="1">#REF!</definedName>
    <definedName name="_604" localSheetId="0">#REF!</definedName>
    <definedName name="_604">#REF!</definedName>
    <definedName name="_605" localSheetId="2">#REF!</definedName>
    <definedName name="_605" localSheetId="1">#REF!</definedName>
    <definedName name="_605" localSheetId="0">#REF!</definedName>
    <definedName name="_605">#REF!</definedName>
    <definedName name="_606" localSheetId="2">#REF!</definedName>
    <definedName name="_606" localSheetId="1">#REF!</definedName>
    <definedName name="_606" localSheetId="0">#REF!</definedName>
    <definedName name="_606">#REF!</definedName>
    <definedName name="_607" localSheetId="2">#REF!</definedName>
    <definedName name="_607" localSheetId="1">#REF!</definedName>
    <definedName name="_607" localSheetId="0">#REF!</definedName>
    <definedName name="_607">#REF!</definedName>
    <definedName name="_608" localSheetId="2">#REF!</definedName>
    <definedName name="_608" localSheetId="1">#REF!</definedName>
    <definedName name="_608" localSheetId="0">#REF!</definedName>
    <definedName name="_608">#REF!</definedName>
    <definedName name="_609" localSheetId="2">#REF!</definedName>
    <definedName name="_609" localSheetId="1">#REF!</definedName>
    <definedName name="_609" localSheetId="0">#REF!</definedName>
    <definedName name="_609">#REF!</definedName>
    <definedName name="_610" localSheetId="2">#REF!</definedName>
    <definedName name="_610" localSheetId="1">#REF!</definedName>
    <definedName name="_610" localSheetId="0">#REF!</definedName>
    <definedName name="_610">#REF!</definedName>
    <definedName name="_611" localSheetId="2">#REF!</definedName>
    <definedName name="_611" localSheetId="1">#REF!</definedName>
    <definedName name="_611" localSheetId="0">#REF!</definedName>
    <definedName name="_611">#REF!</definedName>
    <definedName name="_612" localSheetId="2">#REF!</definedName>
    <definedName name="_612" localSheetId="1">#REF!</definedName>
    <definedName name="_612" localSheetId="0">#REF!</definedName>
    <definedName name="_612">#REF!</definedName>
    <definedName name="_613" localSheetId="2">#REF!</definedName>
    <definedName name="_613" localSheetId="1">#REF!</definedName>
    <definedName name="_613" localSheetId="0">#REF!</definedName>
    <definedName name="_613">#REF!</definedName>
    <definedName name="_614" localSheetId="2">#REF!</definedName>
    <definedName name="_614" localSheetId="1">#REF!</definedName>
    <definedName name="_614" localSheetId="0">#REF!</definedName>
    <definedName name="_614">#REF!</definedName>
    <definedName name="_615" localSheetId="2">#REF!</definedName>
    <definedName name="_615" localSheetId="1">#REF!</definedName>
    <definedName name="_615" localSheetId="0">#REF!</definedName>
    <definedName name="_615">#REF!</definedName>
    <definedName name="_616" localSheetId="2">#REF!</definedName>
    <definedName name="_616" localSheetId="1">#REF!</definedName>
    <definedName name="_616" localSheetId="0">#REF!</definedName>
    <definedName name="_616">#REF!</definedName>
    <definedName name="_617" localSheetId="2">#REF!</definedName>
    <definedName name="_617" localSheetId="1">#REF!</definedName>
    <definedName name="_617" localSheetId="0">#REF!</definedName>
    <definedName name="_617">#REF!</definedName>
    <definedName name="_618" localSheetId="2">#REF!</definedName>
    <definedName name="_618" localSheetId="1">#REF!</definedName>
    <definedName name="_618" localSheetId="0">#REF!</definedName>
    <definedName name="_618">#REF!</definedName>
    <definedName name="_619" localSheetId="2">#REF!</definedName>
    <definedName name="_619" localSheetId="1">#REF!</definedName>
    <definedName name="_619" localSheetId="0">#REF!</definedName>
    <definedName name="_619">#REF!</definedName>
    <definedName name="_620" localSheetId="2">#REF!</definedName>
    <definedName name="_620" localSheetId="1">#REF!</definedName>
    <definedName name="_620" localSheetId="0">#REF!</definedName>
    <definedName name="_620">#REF!</definedName>
    <definedName name="_621" localSheetId="2">#REF!</definedName>
    <definedName name="_621" localSheetId="1">#REF!</definedName>
    <definedName name="_621" localSheetId="0">#REF!</definedName>
    <definedName name="_621">#REF!</definedName>
    <definedName name="_622" localSheetId="2">#REF!</definedName>
    <definedName name="_622" localSheetId="1">#REF!</definedName>
    <definedName name="_622" localSheetId="0">#REF!</definedName>
    <definedName name="_622">#REF!</definedName>
    <definedName name="_623" localSheetId="2">#REF!</definedName>
    <definedName name="_623" localSheetId="1">#REF!</definedName>
    <definedName name="_623" localSheetId="0">#REF!</definedName>
    <definedName name="_623">#REF!</definedName>
    <definedName name="_624" localSheetId="2">#REF!</definedName>
    <definedName name="_624" localSheetId="1">#REF!</definedName>
    <definedName name="_624" localSheetId="0">#REF!</definedName>
    <definedName name="_624">#REF!</definedName>
    <definedName name="_625" localSheetId="2">#REF!</definedName>
    <definedName name="_625" localSheetId="1">#REF!</definedName>
    <definedName name="_625" localSheetId="0">#REF!</definedName>
    <definedName name="_625">#REF!</definedName>
    <definedName name="_626" localSheetId="2">#REF!</definedName>
    <definedName name="_626" localSheetId="1">#REF!</definedName>
    <definedName name="_626" localSheetId="0">#REF!</definedName>
    <definedName name="_626">#REF!</definedName>
    <definedName name="_627" localSheetId="2">#REF!</definedName>
    <definedName name="_627" localSheetId="1">#REF!</definedName>
    <definedName name="_627" localSheetId="0">#REF!</definedName>
    <definedName name="_627">#REF!</definedName>
    <definedName name="_628" localSheetId="2">#REF!</definedName>
    <definedName name="_628" localSheetId="1">#REF!</definedName>
    <definedName name="_628" localSheetId="0">#REF!</definedName>
    <definedName name="_628">#REF!</definedName>
    <definedName name="_629" localSheetId="2">#REF!</definedName>
    <definedName name="_629" localSheetId="1">#REF!</definedName>
    <definedName name="_629" localSheetId="0">#REF!</definedName>
    <definedName name="_629">#REF!</definedName>
    <definedName name="_630" localSheetId="2">#REF!</definedName>
    <definedName name="_630" localSheetId="1">#REF!</definedName>
    <definedName name="_630" localSheetId="0">#REF!</definedName>
    <definedName name="_630">#REF!</definedName>
    <definedName name="_631" localSheetId="2">#REF!</definedName>
    <definedName name="_631" localSheetId="1">#REF!</definedName>
    <definedName name="_631" localSheetId="0">#REF!</definedName>
    <definedName name="_631">#REF!</definedName>
    <definedName name="_632" localSheetId="2">#REF!</definedName>
    <definedName name="_632" localSheetId="1">#REF!</definedName>
    <definedName name="_632" localSheetId="0">#REF!</definedName>
    <definedName name="_632">#REF!</definedName>
    <definedName name="_633" localSheetId="2">#REF!</definedName>
    <definedName name="_633" localSheetId="1">#REF!</definedName>
    <definedName name="_633" localSheetId="0">#REF!</definedName>
    <definedName name="_633">#REF!</definedName>
    <definedName name="_634" localSheetId="2">#REF!</definedName>
    <definedName name="_634" localSheetId="1">#REF!</definedName>
    <definedName name="_634" localSheetId="0">#REF!</definedName>
    <definedName name="_634">#REF!</definedName>
    <definedName name="_635" localSheetId="2">#REF!</definedName>
    <definedName name="_635" localSheetId="1">#REF!</definedName>
    <definedName name="_635" localSheetId="0">#REF!</definedName>
    <definedName name="_635">#REF!</definedName>
    <definedName name="_636" localSheetId="2">#REF!</definedName>
    <definedName name="_636" localSheetId="1">#REF!</definedName>
    <definedName name="_636" localSheetId="0">#REF!</definedName>
    <definedName name="_636">#REF!</definedName>
    <definedName name="_637" localSheetId="2">#REF!</definedName>
    <definedName name="_637" localSheetId="1">#REF!</definedName>
    <definedName name="_637" localSheetId="0">#REF!</definedName>
    <definedName name="_637">#REF!</definedName>
    <definedName name="_638" localSheetId="2">#REF!</definedName>
    <definedName name="_638" localSheetId="1">#REF!</definedName>
    <definedName name="_638" localSheetId="0">#REF!</definedName>
    <definedName name="_638">#REF!</definedName>
    <definedName name="_639" localSheetId="2">#REF!</definedName>
    <definedName name="_639" localSheetId="1">#REF!</definedName>
    <definedName name="_639" localSheetId="0">#REF!</definedName>
    <definedName name="_639">#REF!</definedName>
    <definedName name="_640" localSheetId="2">#REF!</definedName>
    <definedName name="_640" localSheetId="1">#REF!</definedName>
    <definedName name="_640" localSheetId="0">#REF!</definedName>
    <definedName name="_640">#REF!</definedName>
    <definedName name="_641" localSheetId="2">#REF!</definedName>
    <definedName name="_641" localSheetId="1">#REF!</definedName>
    <definedName name="_641" localSheetId="0">#REF!</definedName>
    <definedName name="_641">#REF!</definedName>
    <definedName name="_642" localSheetId="2">#REF!</definedName>
    <definedName name="_642" localSheetId="1">#REF!</definedName>
    <definedName name="_642" localSheetId="0">#REF!</definedName>
    <definedName name="_642">#REF!</definedName>
    <definedName name="_643" localSheetId="2">#REF!</definedName>
    <definedName name="_643" localSheetId="1">#REF!</definedName>
    <definedName name="_643" localSheetId="0">#REF!</definedName>
    <definedName name="_643">#REF!</definedName>
    <definedName name="_644" localSheetId="2">#REF!</definedName>
    <definedName name="_644" localSheetId="1">#REF!</definedName>
    <definedName name="_644" localSheetId="0">#REF!</definedName>
    <definedName name="_644">#REF!</definedName>
    <definedName name="_645" localSheetId="2">#REF!</definedName>
    <definedName name="_645" localSheetId="1">#REF!</definedName>
    <definedName name="_645" localSheetId="0">#REF!</definedName>
    <definedName name="_645">#REF!</definedName>
    <definedName name="_646" localSheetId="2">#REF!</definedName>
    <definedName name="_646" localSheetId="1">#REF!</definedName>
    <definedName name="_646" localSheetId="0">#REF!</definedName>
    <definedName name="_646">#REF!</definedName>
    <definedName name="_647" localSheetId="2">#REF!</definedName>
    <definedName name="_647" localSheetId="1">#REF!</definedName>
    <definedName name="_647" localSheetId="0">#REF!</definedName>
    <definedName name="_647">#REF!</definedName>
    <definedName name="_648" localSheetId="2">#REF!</definedName>
    <definedName name="_648" localSheetId="1">#REF!</definedName>
    <definedName name="_648" localSheetId="0">#REF!</definedName>
    <definedName name="_648">#REF!</definedName>
    <definedName name="_649" localSheetId="2">#REF!</definedName>
    <definedName name="_649" localSheetId="1">#REF!</definedName>
    <definedName name="_649" localSheetId="0">#REF!</definedName>
    <definedName name="_649">#REF!</definedName>
    <definedName name="_650" localSheetId="2">#REF!</definedName>
    <definedName name="_650" localSheetId="1">#REF!</definedName>
    <definedName name="_650" localSheetId="0">#REF!</definedName>
    <definedName name="_650">#REF!</definedName>
    <definedName name="_651" localSheetId="2">#REF!</definedName>
    <definedName name="_651" localSheetId="1">#REF!</definedName>
    <definedName name="_651" localSheetId="0">#REF!</definedName>
    <definedName name="_651">#REF!</definedName>
    <definedName name="_652" localSheetId="2">#REF!</definedName>
    <definedName name="_652" localSheetId="1">#REF!</definedName>
    <definedName name="_652" localSheetId="0">#REF!</definedName>
    <definedName name="_652">#REF!</definedName>
    <definedName name="_653" localSheetId="2">#REF!</definedName>
    <definedName name="_653" localSheetId="1">#REF!</definedName>
    <definedName name="_653" localSheetId="0">#REF!</definedName>
    <definedName name="_653">#REF!</definedName>
    <definedName name="_654" localSheetId="2">#REF!</definedName>
    <definedName name="_654" localSheetId="1">#REF!</definedName>
    <definedName name="_654" localSheetId="0">#REF!</definedName>
    <definedName name="_654">#REF!</definedName>
    <definedName name="_655" localSheetId="2">#REF!</definedName>
    <definedName name="_655" localSheetId="1">#REF!</definedName>
    <definedName name="_655" localSheetId="0">#REF!</definedName>
    <definedName name="_655">#REF!</definedName>
    <definedName name="_656" localSheetId="2">#REF!</definedName>
    <definedName name="_656" localSheetId="1">#REF!</definedName>
    <definedName name="_656" localSheetId="0">#REF!</definedName>
    <definedName name="_656">#REF!</definedName>
    <definedName name="_657" localSheetId="2">#REF!</definedName>
    <definedName name="_657" localSheetId="1">#REF!</definedName>
    <definedName name="_657" localSheetId="0">#REF!</definedName>
    <definedName name="_657">#REF!</definedName>
    <definedName name="_658" localSheetId="2">#REF!</definedName>
    <definedName name="_658" localSheetId="1">#REF!</definedName>
    <definedName name="_658" localSheetId="0">#REF!</definedName>
    <definedName name="_658">#REF!</definedName>
    <definedName name="_659" localSheetId="2">#REF!</definedName>
    <definedName name="_659" localSheetId="1">#REF!</definedName>
    <definedName name="_659" localSheetId="0">#REF!</definedName>
    <definedName name="_659">#REF!</definedName>
    <definedName name="_660" localSheetId="2">#REF!</definedName>
    <definedName name="_660" localSheetId="1">#REF!</definedName>
    <definedName name="_660" localSheetId="0">#REF!</definedName>
    <definedName name="_660">#REF!</definedName>
    <definedName name="_661" localSheetId="2">#REF!</definedName>
    <definedName name="_661" localSheetId="1">#REF!</definedName>
    <definedName name="_661" localSheetId="0">#REF!</definedName>
    <definedName name="_661">#REF!</definedName>
    <definedName name="_662" localSheetId="2">#REF!</definedName>
    <definedName name="_662" localSheetId="1">#REF!</definedName>
    <definedName name="_662" localSheetId="0">#REF!</definedName>
    <definedName name="_662">#REF!</definedName>
    <definedName name="_663" localSheetId="2">#REF!</definedName>
    <definedName name="_663" localSheetId="1">#REF!</definedName>
    <definedName name="_663" localSheetId="0">#REF!</definedName>
    <definedName name="_663">#REF!</definedName>
    <definedName name="_664" localSheetId="2">#REF!</definedName>
    <definedName name="_664" localSheetId="1">#REF!</definedName>
    <definedName name="_664" localSheetId="0">#REF!</definedName>
    <definedName name="_664">#REF!</definedName>
    <definedName name="_665" localSheetId="2">#REF!</definedName>
    <definedName name="_665" localSheetId="1">#REF!</definedName>
    <definedName name="_665" localSheetId="0">#REF!</definedName>
    <definedName name="_665">#REF!</definedName>
    <definedName name="_666" localSheetId="2">#REF!</definedName>
    <definedName name="_666" localSheetId="1">#REF!</definedName>
    <definedName name="_666" localSheetId="0">#REF!</definedName>
    <definedName name="_666">#REF!</definedName>
    <definedName name="_667" localSheetId="2">#REF!</definedName>
    <definedName name="_667" localSheetId="1">#REF!</definedName>
    <definedName name="_667" localSheetId="0">#REF!</definedName>
    <definedName name="_667">#REF!</definedName>
    <definedName name="_668" localSheetId="2">#REF!</definedName>
    <definedName name="_668" localSheetId="1">#REF!</definedName>
    <definedName name="_668" localSheetId="0">#REF!</definedName>
    <definedName name="_668">#REF!</definedName>
    <definedName name="_669" localSheetId="2">#REF!</definedName>
    <definedName name="_669" localSheetId="1">#REF!</definedName>
    <definedName name="_669" localSheetId="0">#REF!</definedName>
    <definedName name="_669">#REF!</definedName>
    <definedName name="_670" localSheetId="2">#REF!</definedName>
    <definedName name="_670" localSheetId="1">#REF!</definedName>
    <definedName name="_670" localSheetId="0">#REF!</definedName>
    <definedName name="_670">#REF!</definedName>
    <definedName name="_671" localSheetId="2">#REF!</definedName>
    <definedName name="_671" localSheetId="1">#REF!</definedName>
    <definedName name="_671" localSheetId="0">#REF!</definedName>
    <definedName name="_671">#REF!</definedName>
    <definedName name="_672" localSheetId="2">#REF!</definedName>
    <definedName name="_672" localSheetId="1">#REF!</definedName>
    <definedName name="_672" localSheetId="0">#REF!</definedName>
    <definedName name="_672">#REF!</definedName>
    <definedName name="_673" localSheetId="2">#REF!</definedName>
    <definedName name="_673" localSheetId="1">#REF!</definedName>
    <definedName name="_673" localSheetId="0">#REF!</definedName>
    <definedName name="_673">#REF!</definedName>
    <definedName name="_674" localSheetId="2">#REF!</definedName>
    <definedName name="_674" localSheetId="1">#REF!</definedName>
    <definedName name="_674" localSheetId="0">#REF!</definedName>
    <definedName name="_674">#REF!</definedName>
    <definedName name="_675" localSheetId="2">#REF!</definedName>
    <definedName name="_675" localSheetId="1">#REF!</definedName>
    <definedName name="_675" localSheetId="0">#REF!</definedName>
    <definedName name="_675">#REF!</definedName>
    <definedName name="_676" localSheetId="2">#REF!</definedName>
    <definedName name="_676" localSheetId="1">#REF!</definedName>
    <definedName name="_676" localSheetId="0">#REF!</definedName>
    <definedName name="_676">#REF!</definedName>
    <definedName name="_677" localSheetId="2">#REF!</definedName>
    <definedName name="_677" localSheetId="1">#REF!</definedName>
    <definedName name="_677" localSheetId="0">#REF!</definedName>
    <definedName name="_677">#REF!</definedName>
    <definedName name="_678" localSheetId="2">#REF!</definedName>
    <definedName name="_678" localSheetId="1">#REF!</definedName>
    <definedName name="_678" localSheetId="0">#REF!</definedName>
    <definedName name="_678">#REF!</definedName>
    <definedName name="_679" localSheetId="2">#REF!</definedName>
    <definedName name="_679" localSheetId="1">#REF!</definedName>
    <definedName name="_679" localSheetId="0">#REF!</definedName>
    <definedName name="_679">#REF!</definedName>
    <definedName name="_680" localSheetId="2">#REF!</definedName>
    <definedName name="_680" localSheetId="1">#REF!</definedName>
    <definedName name="_680" localSheetId="0">#REF!</definedName>
    <definedName name="_680">#REF!</definedName>
    <definedName name="_681" localSheetId="2">#REF!</definedName>
    <definedName name="_681" localSheetId="1">#REF!</definedName>
    <definedName name="_681" localSheetId="0">#REF!</definedName>
    <definedName name="_681">#REF!</definedName>
    <definedName name="_682" localSheetId="2">#REF!</definedName>
    <definedName name="_682" localSheetId="1">#REF!</definedName>
    <definedName name="_682" localSheetId="0">#REF!</definedName>
    <definedName name="_682">#REF!</definedName>
    <definedName name="_683" localSheetId="2">#REF!</definedName>
    <definedName name="_683" localSheetId="1">#REF!</definedName>
    <definedName name="_683" localSheetId="0">#REF!</definedName>
    <definedName name="_683">#REF!</definedName>
    <definedName name="_684" localSheetId="2">#REF!</definedName>
    <definedName name="_684" localSheetId="1">#REF!</definedName>
    <definedName name="_684" localSheetId="0">#REF!</definedName>
    <definedName name="_684">#REF!</definedName>
    <definedName name="_685" localSheetId="2">#REF!</definedName>
    <definedName name="_685" localSheetId="1">#REF!</definedName>
    <definedName name="_685" localSheetId="0">#REF!</definedName>
    <definedName name="_685">#REF!</definedName>
    <definedName name="_686" localSheetId="2">#REF!</definedName>
    <definedName name="_686" localSheetId="1">#REF!</definedName>
    <definedName name="_686" localSheetId="0">#REF!</definedName>
    <definedName name="_686">#REF!</definedName>
    <definedName name="_687" localSheetId="2">#REF!</definedName>
    <definedName name="_687" localSheetId="1">#REF!</definedName>
    <definedName name="_687" localSheetId="0">#REF!</definedName>
    <definedName name="_687">#REF!</definedName>
    <definedName name="_688" localSheetId="2">#REF!</definedName>
    <definedName name="_688" localSheetId="1">#REF!</definedName>
    <definedName name="_688" localSheetId="0">#REF!</definedName>
    <definedName name="_688">#REF!</definedName>
    <definedName name="_689" localSheetId="2">#REF!</definedName>
    <definedName name="_689" localSheetId="1">#REF!</definedName>
    <definedName name="_689" localSheetId="0">#REF!</definedName>
    <definedName name="_689">#REF!</definedName>
    <definedName name="_690" localSheetId="2">#REF!</definedName>
    <definedName name="_690" localSheetId="1">#REF!</definedName>
    <definedName name="_690" localSheetId="0">#REF!</definedName>
    <definedName name="_690">#REF!</definedName>
    <definedName name="_691" localSheetId="2">#REF!</definedName>
    <definedName name="_691" localSheetId="1">#REF!</definedName>
    <definedName name="_691" localSheetId="0">#REF!</definedName>
    <definedName name="_691">#REF!</definedName>
    <definedName name="_692" localSheetId="2">#REF!</definedName>
    <definedName name="_692" localSheetId="1">#REF!</definedName>
    <definedName name="_692" localSheetId="0">#REF!</definedName>
    <definedName name="_692">#REF!</definedName>
    <definedName name="_693" localSheetId="2">#REF!</definedName>
    <definedName name="_693" localSheetId="1">#REF!</definedName>
    <definedName name="_693" localSheetId="0">#REF!</definedName>
    <definedName name="_693">#REF!</definedName>
    <definedName name="_694" localSheetId="2">#REF!</definedName>
    <definedName name="_694" localSheetId="1">#REF!</definedName>
    <definedName name="_694" localSheetId="0">#REF!</definedName>
    <definedName name="_694">#REF!</definedName>
    <definedName name="_695" localSheetId="2">#REF!</definedName>
    <definedName name="_695" localSheetId="1">#REF!</definedName>
    <definedName name="_695" localSheetId="0">#REF!</definedName>
    <definedName name="_695">#REF!</definedName>
    <definedName name="_696" localSheetId="2">#REF!</definedName>
    <definedName name="_696" localSheetId="1">#REF!</definedName>
    <definedName name="_696" localSheetId="0">#REF!</definedName>
    <definedName name="_696">#REF!</definedName>
    <definedName name="_697" localSheetId="2">#REF!</definedName>
    <definedName name="_697" localSheetId="1">#REF!</definedName>
    <definedName name="_697" localSheetId="0">#REF!</definedName>
    <definedName name="_697">#REF!</definedName>
    <definedName name="_698" localSheetId="2">#REF!</definedName>
    <definedName name="_698" localSheetId="1">#REF!</definedName>
    <definedName name="_698" localSheetId="0">#REF!</definedName>
    <definedName name="_698">#REF!</definedName>
    <definedName name="_699" localSheetId="2">#REF!</definedName>
    <definedName name="_699" localSheetId="1">#REF!</definedName>
    <definedName name="_699" localSheetId="0">#REF!</definedName>
    <definedName name="_699">#REF!</definedName>
    <definedName name="_700" localSheetId="2">#REF!</definedName>
    <definedName name="_700" localSheetId="1">#REF!</definedName>
    <definedName name="_700" localSheetId="0">#REF!</definedName>
    <definedName name="_700">#REF!</definedName>
    <definedName name="_701" localSheetId="2">#REF!</definedName>
    <definedName name="_701" localSheetId="1">#REF!</definedName>
    <definedName name="_701" localSheetId="0">#REF!</definedName>
    <definedName name="_701">#REF!</definedName>
    <definedName name="_702" localSheetId="2">#REF!</definedName>
    <definedName name="_702" localSheetId="1">#REF!</definedName>
    <definedName name="_702" localSheetId="0">#REF!</definedName>
    <definedName name="_702">#REF!</definedName>
    <definedName name="_703" localSheetId="2">#REF!</definedName>
    <definedName name="_703" localSheetId="1">#REF!</definedName>
    <definedName name="_703" localSheetId="0">#REF!</definedName>
    <definedName name="_703">#REF!</definedName>
    <definedName name="_704" localSheetId="2">#REF!</definedName>
    <definedName name="_704" localSheetId="1">#REF!</definedName>
    <definedName name="_704" localSheetId="0">#REF!</definedName>
    <definedName name="_704">#REF!</definedName>
    <definedName name="_705" localSheetId="2">#REF!</definedName>
    <definedName name="_705" localSheetId="1">#REF!</definedName>
    <definedName name="_705" localSheetId="0">#REF!</definedName>
    <definedName name="_705">#REF!</definedName>
    <definedName name="_706" localSheetId="2">#REF!</definedName>
    <definedName name="_706" localSheetId="1">#REF!</definedName>
    <definedName name="_706" localSheetId="0">#REF!</definedName>
    <definedName name="_706">#REF!</definedName>
    <definedName name="_707" localSheetId="2">#REF!</definedName>
    <definedName name="_707" localSheetId="1">#REF!</definedName>
    <definedName name="_707" localSheetId="0">#REF!</definedName>
    <definedName name="_707">#REF!</definedName>
    <definedName name="_708" localSheetId="2">#REF!</definedName>
    <definedName name="_708" localSheetId="1">#REF!</definedName>
    <definedName name="_708" localSheetId="0">#REF!</definedName>
    <definedName name="_708">#REF!</definedName>
    <definedName name="_709" localSheetId="2">#REF!</definedName>
    <definedName name="_709" localSheetId="1">#REF!</definedName>
    <definedName name="_709" localSheetId="0">#REF!</definedName>
    <definedName name="_709">#REF!</definedName>
    <definedName name="_710" localSheetId="2">#REF!</definedName>
    <definedName name="_710" localSheetId="1">#REF!</definedName>
    <definedName name="_710" localSheetId="0">#REF!</definedName>
    <definedName name="_710">#REF!</definedName>
    <definedName name="_711" localSheetId="2">#REF!</definedName>
    <definedName name="_711" localSheetId="1">#REF!</definedName>
    <definedName name="_711" localSheetId="0">#REF!</definedName>
    <definedName name="_711">#REF!</definedName>
    <definedName name="_712" localSheetId="2">#REF!</definedName>
    <definedName name="_712" localSheetId="1">#REF!</definedName>
    <definedName name="_712" localSheetId="0">#REF!</definedName>
    <definedName name="_712">#REF!</definedName>
    <definedName name="_713" localSheetId="2">#REF!</definedName>
    <definedName name="_713" localSheetId="1">#REF!</definedName>
    <definedName name="_713" localSheetId="0">#REF!</definedName>
    <definedName name="_713">#REF!</definedName>
    <definedName name="_714" localSheetId="2">#REF!</definedName>
    <definedName name="_714" localSheetId="1">#REF!</definedName>
    <definedName name="_714" localSheetId="0">#REF!</definedName>
    <definedName name="_714">#REF!</definedName>
    <definedName name="_715" localSheetId="2">#REF!</definedName>
    <definedName name="_715" localSheetId="1">#REF!</definedName>
    <definedName name="_715" localSheetId="0">#REF!</definedName>
    <definedName name="_715">#REF!</definedName>
    <definedName name="_716" localSheetId="2">#REF!</definedName>
    <definedName name="_716" localSheetId="1">#REF!</definedName>
    <definedName name="_716" localSheetId="0">#REF!</definedName>
    <definedName name="_716">#REF!</definedName>
    <definedName name="_717" localSheetId="2">#REF!</definedName>
    <definedName name="_717" localSheetId="1">#REF!</definedName>
    <definedName name="_717" localSheetId="0">#REF!</definedName>
    <definedName name="_717">#REF!</definedName>
    <definedName name="_718" localSheetId="2">#REF!</definedName>
    <definedName name="_718" localSheetId="1">#REF!</definedName>
    <definedName name="_718" localSheetId="0">#REF!</definedName>
    <definedName name="_718">#REF!</definedName>
    <definedName name="_719" localSheetId="2">#REF!</definedName>
    <definedName name="_719" localSheetId="1">#REF!</definedName>
    <definedName name="_719" localSheetId="0">#REF!</definedName>
    <definedName name="_719">#REF!</definedName>
    <definedName name="_720" localSheetId="2">#REF!</definedName>
    <definedName name="_720" localSheetId="1">#REF!</definedName>
    <definedName name="_720" localSheetId="0">#REF!</definedName>
    <definedName name="_720">#REF!</definedName>
    <definedName name="_721" localSheetId="2">#REF!</definedName>
    <definedName name="_721" localSheetId="1">#REF!</definedName>
    <definedName name="_721" localSheetId="0">#REF!</definedName>
    <definedName name="_721">#REF!</definedName>
    <definedName name="_Key1" localSheetId="2" hidden="1">#REF!</definedName>
    <definedName name="_Key1" localSheetId="1" hidden="1">#REF!</definedName>
    <definedName name="_Key1" localSheetId="0" hidden="1">#REF!</definedName>
    <definedName name="_Key1" hidden="1">#REF!</definedName>
    <definedName name="_Order1" hidden="1">255</definedName>
    <definedName name="_Order2" hidden="1">255</definedName>
    <definedName name="_Sort" localSheetId="2" hidden="1">#REF!</definedName>
    <definedName name="_Sort" localSheetId="1" hidden="1">#REF!</definedName>
    <definedName name="_Sort" localSheetId="0" hidden="1">#REF!</definedName>
    <definedName name="_Sort" hidden="1">#REF!</definedName>
    <definedName name="a">'[1]Hospital Control List'!$A$1:$V$124</definedName>
    <definedName name="AnnualExec" localSheetId="2">#REF!</definedName>
    <definedName name="AnnualExec" localSheetId="1">#REF!</definedName>
    <definedName name="AnnualExec" localSheetId="0">#REF!</definedName>
    <definedName name="AnnualExec">#REF!</definedName>
    <definedName name="apporcost">'[2]Appor Cost Rpt'!$A$6:$BL$60</definedName>
    <definedName name="caidef">'[3]2000 XIX Deficit'!$A$1:$L$45</definedName>
    <definedName name="CFO_Names" localSheetId="2">#REF!</definedName>
    <definedName name="CFO_Names" localSheetId="1">#REF!</definedName>
    <definedName name="CFO_Names" localSheetId="0">#REF!</definedName>
    <definedName name="CFO_Names">#REF!</definedName>
    <definedName name="Charges">'[3]7000 Hospital Data Elements'!$A$1:$L$83</definedName>
    <definedName name="Charity">'[3]1000 Outpatient Charity Calc'!$A$1:$L$13</definedName>
    <definedName name="CMIProvider" localSheetId="2">#REF!</definedName>
    <definedName name="CMIProvider" localSheetId="1">#REF!</definedName>
    <definedName name="CMIProvider" localSheetId="0">#REF!</definedName>
    <definedName name="CMIProvider">#REF!</definedName>
    <definedName name="Cost" localSheetId="2">#REF!</definedName>
    <definedName name="Cost" localSheetId="1">#REF!</definedName>
    <definedName name="Cost" localSheetId="0">#REF!</definedName>
    <definedName name="Cost">#REF!</definedName>
    <definedName name="Cost2">'[4]Sched B'!$B$1:$DI$128</definedName>
    <definedName name="Cost7">'[4]Sched B'!$B$1:$DI$128</definedName>
    <definedName name="CostData">'[2]Cost Reports'!$A$9:$CA$133</definedName>
    <definedName name="costs">'[3]8000 Cost Report Data'!$A$1:$N$406</definedName>
    <definedName name="CostTP">'[5]Sched B'!$A$1:$CT$128</definedName>
    <definedName name="disburse" localSheetId="2">#REF!</definedName>
    <definedName name="disburse" localSheetId="1">#REF!</definedName>
    <definedName name="disburse" localSheetId="0">#REF!</definedName>
    <definedName name="disburse">#REF!</definedName>
    <definedName name="DMALYDATA">[2]DMA1996!$B$16:$AB$143</definedName>
    <definedName name="DRGCODE" localSheetId="2">#REF!</definedName>
    <definedName name="DRGCODE" localSheetId="1">#REF!</definedName>
    <definedName name="DRGCODE" localSheetId="0">#REF!</definedName>
    <definedName name="DRGCODE">#REF!</definedName>
    <definedName name="erdef">'[3]3000 ER DEF'!$A$1:$L$40</definedName>
    <definedName name="ExecAnnual" localSheetId="2">#REF!</definedName>
    <definedName name="ExecAnnual" localSheetId="1">#REF!</definedName>
    <definedName name="ExecAnnual" localSheetId="0">#REF!</definedName>
    <definedName name="ExecAnnual">#REF!</definedName>
    <definedName name="ExecQ1_2" localSheetId="2">#REF!</definedName>
    <definedName name="ExecQ1_2" localSheetId="1">#REF!</definedName>
    <definedName name="ExecQ1_2" localSheetId="0">#REF!</definedName>
    <definedName name="ExecQ1_2">#REF!</definedName>
    <definedName name="ExecQ3" localSheetId="2">#REF!</definedName>
    <definedName name="ExecQ3" localSheetId="1">#REF!</definedName>
    <definedName name="ExecQ3" localSheetId="0">#REF!</definedName>
    <definedName name="ExecQ3">#REF!</definedName>
    <definedName name="ExecQ4" localSheetId="2">#REF!</definedName>
    <definedName name="ExecQ4" localSheetId="1">#REF!</definedName>
    <definedName name="ExecQ4" localSheetId="0">#REF!</definedName>
    <definedName name="ExecQ4">#REF!</definedName>
    <definedName name="ExecSum1" localSheetId="2">#REF!</definedName>
    <definedName name="ExecSum1" localSheetId="1">#REF!</definedName>
    <definedName name="ExecSum1" localSheetId="0">#REF!</definedName>
    <definedName name="ExecSum1">#REF!</definedName>
    <definedName name="ExecSum2" localSheetId="2">#REF!</definedName>
    <definedName name="ExecSum2" localSheetId="1">#REF!</definedName>
    <definedName name="ExecSum2" localSheetId="0">#REF!</definedName>
    <definedName name="ExecSum2">#REF!</definedName>
    <definedName name="ExecSum3" localSheetId="2">#REF!</definedName>
    <definedName name="ExecSum3" localSheetId="1">#REF!</definedName>
    <definedName name="ExecSum3" localSheetId="0">#REF!</definedName>
    <definedName name="ExecSum3">#REF!</definedName>
    <definedName name="ExecSum4" localSheetId="2">#REF!</definedName>
    <definedName name="ExecSum4" localSheetId="1">#REF!</definedName>
    <definedName name="ExecSum4" localSheetId="0">#REF!</definedName>
    <definedName name="ExecSum4">#REF!</definedName>
    <definedName name="HMO_OS" localSheetId="2">#REF!</definedName>
    <definedName name="HMO_OS" localSheetId="1">#REF!</definedName>
    <definedName name="HMO_OS" localSheetId="0">#REF!</definedName>
    <definedName name="HMO_OS">#REF!</definedName>
    <definedName name="HMO_OS2">'[4]Sched C'!$A$1:$AB$130</definedName>
    <definedName name="Ipcost">'[3]5000 Inpatient Costs'!$A$1:$L$20</definedName>
    <definedName name="LongForm" localSheetId="2">#REF!</definedName>
    <definedName name="LongForm" localSheetId="1">#REF!</definedName>
    <definedName name="LongForm" localSheetId="0">#REF!</definedName>
    <definedName name="LongForm">#REF!</definedName>
    <definedName name="Mail_List" localSheetId="2">#REF!</definedName>
    <definedName name="Mail_List" localSheetId="1">#REF!</definedName>
    <definedName name="Mail_List" localSheetId="0">#REF!</definedName>
    <definedName name="Mail_List">#REF!</definedName>
    <definedName name="Mail_ListTP" localSheetId="2">#REF!</definedName>
    <definedName name="Mail_ListTP" localSheetId="1">#REF!</definedName>
    <definedName name="Mail_ListTP" localSheetId="0">#REF!</definedName>
    <definedName name="Mail_ListTP">#REF!</definedName>
    <definedName name="Master" localSheetId="2">#REF!</definedName>
    <definedName name="Master" localSheetId="1">#REF!</definedName>
    <definedName name="Master" localSheetId="0">#REF!</definedName>
    <definedName name="Master">#REF!</definedName>
    <definedName name="Master2">'[4]Hospital Control List'!$A$1:$AH$127</definedName>
    <definedName name="Master3">'[4]Hospital Control List'!$A$1:$AH$127</definedName>
    <definedName name="Master4">'[4]Hospital Control List'!$A$1:$AH$127</definedName>
    <definedName name="Master5">'[4]Hospital Control List'!$A$1:$AH$127</definedName>
    <definedName name="Master6">'[4]Hospital Control List'!$A$1:$AH$127</definedName>
    <definedName name="Master7">'[4]Hospital Control List'!$A$1:$AH$127</definedName>
    <definedName name="MasterTP" localSheetId="2">#REF!</definedName>
    <definedName name="MasterTP" localSheetId="1">#REF!</definedName>
    <definedName name="MasterTP" localSheetId="0">#REF!</definedName>
    <definedName name="MasterTP">#REF!</definedName>
    <definedName name="mmappor">'[3]4000 M''care M''caid Allocate'!$B$1:$M$36</definedName>
    <definedName name="NvsAutoDrillOk">"VN"</definedName>
    <definedName name="NvsElapsedTime">0.004096990742255</definedName>
    <definedName name="NvsEndTime">37384.5772673611</definedName>
    <definedName name="NvsInstSpec">"%,FBUSINESS_UNIT,TREIMB_MULTI_BU,NBUSINESS UNITS"</definedName>
    <definedName name="NvsLayoutType">"M3"</definedName>
    <definedName name="NvsNplSpec">"%,X,RZF..,CZF.."</definedName>
    <definedName name="NvsPanelEffdt">"V2001-12-31"</definedName>
    <definedName name="NvsPanelSetid">"VCHS"</definedName>
    <definedName name="NvsReqBU">"V01"</definedName>
    <definedName name="NvsReqBUOnly">"VN"</definedName>
    <definedName name="NvsTransLed">"VN"</definedName>
    <definedName name="NvsTreeASD">"V2001-12-31"</definedName>
    <definedName name="payments" localSheetId="2">#REF!</definedName>
    <definedName name="payments" localSheetId="1">#REF!</definedName>
    <definedName name="payments" localSheetId="0">#REF!</definedName>
    <definedName name="payments">#REF!</definedName>
    <definedName name="PROVIDER" localSheetId="2">#REF!</definedName>
    <definedName name="PROVIDER" localSheetId="1">#REF!</definedName>
    <definedName name="PROVIDER" localSheetId="0">#REF!</definedName>
    <definedName name="PROVIDER">#REF!</definedName>
    <definedName name="PROVIDER_NUMBER" localSheetId="2">#REF!</definedName>
    <definedName name="PROVIDER_NUMBER" localSheetId="1">#REF!</definedName>
    <definedName name="PROVIDER_NUMBER" localSheetId="0">#REF!</definedName>
    <definedName name="PROVIDER_NUMBER">#REF!</definedName>
    <definedName name="providers" localSheetId="2">#REF!</definedName>
    <definedName name="providers" localSheetId="1">#REF!</definedName>
    <definedName name="providers" localSheetId="0">#REF!</definedName>
    <definedName name="providers">#REF!</definedName>
    <definedName name="prtab" localSheetId="2">#REF!</definedName>
    <definedName name="prtab" localSheetId="1">#REF!</definedName>
    <definedName name="prtab" localSheetId="0">#REF!</definedName>
    <definedName name="prtab">#REF!</definedName>
    <definedName name="publichosp" localSheetId="2">#REF!</definedName>
    <definedName name="publichosp" localSheetId="1">#REF!</definedName>
    <definedName name="publichosp" localSheetId="0">#REF!</definedName>
    <definedName name="publichosp">#REF!</definedName>
    <definedName name="Q1_2Exec" localSheetId="2">#REF!</definedName>
    <definedName name="Q1_2Exec" localSheetId="1">#REF!</definedName>
    <definedName name="Q1_2Exec" localSheetId="0">#REF!</definedName>
    <definedName name="Q1_2Exec">#REF!</definedName>
    <definedName name="Q1_3Pmts" localSheetId="2">#REF!</definedName>
    <definedName name="Q1_3Pmts" localSheetId="1">#REF!</definedName>
    <definedName name="Q1_3Pmts" localSheetId="0">#REF!</definedName>
    <definedName name="Q1_3Pmts">#REF!</definedName>
    <definedName name="sdf" localSheetId="2" hidden="1">#REF!</definedName>
    <definedName name="sdf" localSheetId="1" hidden="1">#REF!</definedName>
    <definedName name="sdf" localSheetId="0" hidden="1">#REF!</definedName>
    <definedName name="sdf" hidden="1">#REF!</definedName>
    <definedName name="segr" localSheetId="2" hidden="1">#REF!</definedName>
    <definedName name="segr" localSheetId="1" hidden="1">#REF!</definedName>
    <definedName name="segr" localSheetId="0" hidden="1">#REF!</definedName>
    <definedName name="segr" hidden="1">#REF!</definedName>
    <definedName name="ShortForm" localSheetId="2">#REF!</definedName>
    <definedName name="ShortForm" localSheetId="1">#REF!</definedName>
    <definedName name="ShortForm" localSheetId="0">#REF!</definedName>
    <definedName name="ShortForm">#REF!</definedName>
    <definedName name="SortData" localSheetId="2">#REF!</definedName>
    <definedName name="SortData" localSheetId="1">#REF!</definedName>
    <definedName name="SortData" localSheetId="0">#REF!</definedName>
    <definedName name="SortData">#REF!</definedName>
    <definedName name="SubmitData" localSheetId="2">#REF!</definedName>
    <definedName name="SubmitData" localSheetId="1">#REF!</definedName>
    <definedName name="SubmitData" localSheetId="0">#REF!</definedName>
    <definedName name="SubmitData">#REF!</definedName>
    <definedName name="uninsured" localSheetId="2">#REF!</definedName>
    <definedName name="uninsured" localSheetId="1">#REF!</definedName>
    <definedName name="uninsured" localSheetId="0">#REF!</definedName>
    <definedName name="uninsured">#REF!</definedName>
    <definedName name="UPL" localSheetId="2">'[6]Supplemental Payments'!#REF!</definedName>
    <definedName name="UPL" localSheetId="1">'[6]Supplemental Payments'!#REF!</definedName>
    <definedName name="UPL" localSheetId="0">'[6]Supplemental Payments'!#REF!</definedName>
    <definedName name="UPL">'[6]Supplemental Payments'!#REF!</definedName>
    <definedName name="usured" localSheetId="2">#REF!</definedName>
    <definedName name="usured" localSheetId="1">#REF!</definedName>
    <definedName name="usured" localSheetId="0">#REF!</definedName>
    <definedName name="usured">#REF!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2" l="1"/>
  <c r="I4" i="16"/>
  <c r="I4" i="14"/>
  <c r="D6" i="18"/>
  <c r="E6" i="18" s="1"/>
  <c r="F6" i="18" s="1"/>
  <c r="G6" i="18" s="1"/>
  <c r="H6" i="18" s="1"/>
  <c r="I6" i="18" s="1"/>
  <c r="J6" i="18" s="1"/>
  <c r="K6" i="18" s="1"/>
  <c r="L6" i="18" s="1"/>
  <c r="M6" i="18" s="1"/>
  <c r="N6" i="18" s="1"/>
  <c r="O6" i="18" s="1"/>
  <c r="P6" i="18" s="1"/>
  <c r="Q6" i="18" s="1"/>
  <c r="R6" i="18" s="1"/>
  <c r="S6" i="18" s="1"/>
  <c r="T6" i="18" s="1"/>
  <c r="U6" i="18" s="1"/>
  <c r="V6" i="18" s="1"/>
  <c r="W6" i="18" s="1"/>
  <c r="X6" i="18" s="1"/>
  <c r="Y6" i="18" s="1"/>
  <c r="Z6" i="18" s="1"/>
  <c r="AA6" i="18" s="1"/>
  <c r="AB6" i="18" s="1"/>
  <c r="AC6" i="18" s="1"/>
  <c r="AD6" i="18" s="1"/>
  <c r="AE6" i="18" s="1"/>
  <c r="AF6" i="18" s="1"/>
  <c r="AG6" i="18" s="1"/>
  <c r="AH6" i="18" s="1"/>
  <c r="AI6" i="18" s="1"/>
  <c r="AJ6" i="18" s="1"/>
  <c r="AK6" i="18" s="1"/>
  <c r="AL6" i="18" s="1"/>
  <c r="AM6" i="18" s="1"/>
  <c r="AN6" i="18" s="1"/>
  <c r="C6" i="18"/>
  <c r="AN12" i="18"/>
  <c r="AN13" i="18"/>
  <c r="AN14" i="18"/>
  <c r="AN15" i="18"/>
  <c r="AN16" i="18"/>
  <c r="AN17" i="18"/>
  <c r="AN18" i="18"/>
  <c r="AN19" i="18"/>
  <c r="AN20" i="18"/>
  <c r="AN21" i="18"/>
  <c r="AN22" i="18"/>
  <c r="AN23" i="18"/>
  <c r="AN24" i="18"/>
  <c r="AN25" i="18"/>
  <c r="AN26" i="18"/>
  <c r="AN27" i="18"/>
  <c r="AN28" i="18"/>
  <c r="AN29" i="18"/>
  <c r="AN30" i="18"/>
  <c r="AN31" i="18"/>
  <c r="AN32" i="18"/>
  <c r="AN33" i="18"/>
  <c r="AN34" i="18"/>
  <c r="AN35" i="18"/>
  <c r="AN36" i="18"/>
  <c r="AN37" i="18"/>
  <c r="AN38" i="18"/>
  <c r="AN39" i="18"/>
  <c r="AN40" i="18"/>
  <c r="AN41" i="18"/>
  <c r="AN42" i="18"/>
  <c r="AN43" i="18"/>
  <c r="AN44" i="18"/>
  <c r="AN45" i="18"/>
  <c r="AN46" i="18"/>
  <c r="AN47" i="18"/>
  <c r="AN48" i="18"/>
  <c r="AN49" i="18"/>
  <c r="AN50" i="18"/>
  <c r="AN51" i="18"/>
  <c r="AN52" i="18"/>
  <c r="AN53" i="18"/>
  <c r="AN54" i="18"/>
  <c r="AN55" i="18"/>
  <c r="AN56" i="18"/>
  <c r="AN57" i="18"/>
  <c r="AN58" i="18"/>
  <c r="AN59" i="18"/>
  <c r="AN60" i="18"/>
  <c r="AN61" i="18"/>
  <c r="AN62" i="18"/>
  <c r="AN63" i="18"/>
  <c r="AN64" i="18"/>
  <c r="AN65" i="18"/>
  <c r="AN66" i="18"/>
  <c r="AN67" i="18"/>
  <c r="AN68" i="18"/>
  <c r="AN69" i="18"/>
  <c r="AN70" i="18"/>
  <c r="AN71" i="18"/>
  <c r="AN72" i="18"/>
  <c r="AN73" i="18"/>
  <c r="AN74" i="18"/>
  <c r="AN75" i="18"/>
  <c r="AN76" i="18"/>
  <c r="AN77" i="18"/>
  <c r="AN78" i="18"/>
  <c r="AN79" i="18"/>
  <c r="AN80" i="18"/>
  <c r="AN81" i="18"/>
  <c r="AN82" i="18"/>
  <c r="AN83" i="18"/>
  <c r="AN84" i="18"/>
  <c r="AN85" i="18"/>
  <c r="AN86" i="18"/>
  <c r="AN87" i="18"/>
  <c r="AN88" i="18"/>
  <c r="AN89" i="18"/>
  <c r="AN90" i="18"/>
  <c r="AN91" i="18"/>
  <c r="AN92" i="18"/>
  <c r="AN93" i="18"/>
  <c r="AN94" i="18"/>
  <c r="AN95" i="18"/>
  <c r="AN96" i="18"/>
  <c r="AN97" i="18"/>
  <c r="AN98" i="18"/>
  <c r="AN99" i="18"/>
  <c r="AN100" i="18"/>
  <c r="AN101" i="18"/>
  <c r="AN102" i="18"/>
  <c r="AN103" i="18"/>
  <c r="AN104" i="18"/>
  <c r="AN105" i="18"/>
  <c r="AN106" i="18"/>
  <c r="AN107" i="18"/>
  <c r="AN108" i="18"/>
  <c r="AN109" i="18"/>
  <c r="AN110" i="18"/>
  <c r="AN111" i="18"/>
  <c r="AN112" i="18"/>
  <c r="AN113" i="18"/>
  <c r="AN114" i="18"/>
  <c r="AN115" i="18"/>
  <c r="AN116" i="18"/>
  <c r="AN117" i="18"/>
  <c r="AN118" i="18"/>
  <c r="AN119" i="18"/>
  <c r="AN120" i="18"/>
  <c r="AN121" i="18"/>
  <c r="AN122" i="18"/>
  <c r="AN123" i="18"/>
  <c r="AN124" i="18"/>
  <c r="AN125" i="18"/>
  <c r="AN126" i="18"/>
  <c r="AN127" i="18"/>
  <c r="AN128" i="18"/>
  <c r="AN129" i="18"/>
  <c r="AN130" i="18"/>
  <c r="AN131" i="18"/>
  <c r="AN132" i="18"/>
  <c r="AN133" i="18"/>
  <c r="AN134" i="18"/>
  <c r="AN135" i="18"/>
  <c r="AN11" i="18"/>
  <c r="AM137" i="18"/>
  <c r="AM136" i="18"/>
  <c r="AM12" i="18"/>
  <c r="AM13" i="18"/>
  <c r="AM14" i="18"/>
  <c r="AM15" i="18"/>
  <c r="AM16" i="18"/>
  <c r="AM17" i="18"/>
  <c r="AM18" i="18"/>
  <c r="AM19" i="18"/>
  <c r="AM20" i="18"/>
  <c r="AM21" i="18"/>
  <c r="AM22" i="18"/>
  <c r="AM23" i="18"/>
  <c r="AM24" i="18"/>
  <c r="AM25" i="18"/>
  <c r="AM26" i="18"/>
  <c r="AM27" i="18"/>
  <c r="AM28" i="18"/>
  <c r="AM29" i="18"/>
  <c r="AM30" i="18"/>
  <c r="AM31" i="18"/>
  <c r="AM32" i="18"/>
  <c r="AM33" i="18"/>
  <c r="AM34" i="18"/>
  <c r="AM35" i="18"/>
  <c r="AM36" i="18"/>
  <c r="AM37" i="18"/>
  <c r="AM38" i="18"/>
  <c r="AM39" i="18"/>
  <c r="AM40" i="18"/>
  <c r="AM41" i="18"/>
  <c r="AM42" i="18"/>
  <c r="AM43" i="18"/>
  <c r="AM44" i="18"/>
  <c r="AM45" i="18"/>
  <c r="AM46" i="18"/>
  <c r="AM47" i="18"/>
  <c r="AM48" i="18"/>
  <c r="AM49" i="18"/>
  <c r="AM50" i="18"/>
  <c r="AM51" i="18"/>
  <c r="AM52" i="18"/>
  <c r="AM53" i="18"/>
  <c r="AM54" i="18"/>
  <c r="AM55" i="18"/>
  <c r="AM56" i="18"/>
  <c r="AM57" i="18"/>
  <c r="AM58" i="18"/>
  <c r="AM59" i="18"/>
  <c r="AM60" i="18"/>
  <c r="AM61" i="18"/>
  <c r="AM62" i="18"/>
  <c r="AM63" i="18"/>
  <c r="AM64" i="18"/>
  <c r="AM65" i="18"/>
  <c r="AM66" i="18"/>
  <c r="AM67" i="18"/>
  <c r="AM68" i="18"/>
  <c r="AM69" i="18"/>
  <c r="AM70" i="18"/>
  <c r="AM71" i="18"/>
  <c r="AM72" i="18"/>
  <c r="AM73" i="18"/>
  <c r="AM74" i="18"/>
  <c r="AM75" i="18"/>
  <c r="AM76" i="18"/>
  <c r="AM77" i="18"/>
  <c r="AM78" i="18"/>
  <c r="AM79" i="18"/>
  <c r="AM80" i="18"/>
  <c r="AM81" i="18"/>
  <c r="AM82" i="18"/>
  <c r="AM83" i="18"/>
  <c r="AM84" i="18"/>
  <c r="AM85" i="18"/>
  <c r="AM86" i="18"/>
  <c r="AM87" i="18"/>
  <c r="AM88" i="18"/>
  <c r="AM89" i="18"/>
  <c r="AM90" i="18"/>
  <c r="AM91" i="18"/>
  <c r="AM92" i="18"/>
  <c r="AM93" i="18"/>
  <c r="AM94" i="18"/>
  <c r="AM95" i="18"/>
  <c r="AM96" i="18"/>
  <c r="AM97" i="18"/>
  <c r="AM98" i="18"/>
  <c r="AM99" i="18"/>
  <c r="AM100" i="18"/>
  <c r="AM101" i="18"/>
  <c r="AM102" i="18"/>
  <c r="AM103" i="18"/>
  <c r="AM104" i="18"/>
  <c r="AM105" i="18"/>
  <c r="AM106" i="18"/>
  <c r="AM107" i="18"/>
  <c r="AM108" i="18"/>
  <c r="AM109" i="18"/>
  <c r="AM110" i="18"/>
  <c r="AM111" i="18"/>
  <c r="AM112" i="18"/>
  <c r="AM113" i="18"/>
  <c r="AM114" i="18"/>
  <c r="AM115" i="18"/>
  <c r="AM116" i="18"/>
  <c r="AM117" i="18"/>
  <c r="AM118" i="18"/>
  <c r="AM119" i="18"/>
  <c r="AM120" i="18"/>
  <c r="AM121" i="18"/>
  <c r="AM122" i="18"/>
  <c r="AM123" i="18"/>
  <c r="AM124" i="18"/>
  <c r="AM125" i="18"/>
  <c r="AM126" i="18"/>
  <c r="AM127" i="18"/>
  <c r="AM128" i="18"/>
  <c r="AM129" i="18"/>
  <c r="AM130" i="18"/>
  <c r="AM131" i="18"/>
  <c r="AM132" i="18"/>
  <c r="AM133" i="18"/>
  <c r="AM134" i="18"/>
  <c r="AM135" i="18"/>
  <c r="AM11" i="18"/>
  <c r="AL137" i="18"/>
  <c r="AL136" i="18"/>
  <c r="AL12" i="18"/>
  <c r="AL13" i="18"/>
  <c r="AL14" i="18"/>
  <c r="AL15" i="18"/>
  <c r="AL16" i="18"/>
  <c r="AL17" i="18"/>
  <c r="AL18" i="18"/>
  <c r="AL19" i="18"/>
  <c r="AL20" i="18"/>
  <c r="AL21" i="18"/>
  <c r="AL22" i="18"/>
  <c r="AL23" i="18"/>
  <c r="AL24" i="18"/>
  <c r="AL25" i="18"/>
  <c r="AL26" i="18"/>
  <c r="AL27" i="18"/>
  <c r="AL28" i="18"/>
  <c r="AL29" i="18"/>
  <c r="AL30" i="18"/>
  <c r="AL31" i="18"/>
  <c r="AL32" i="18"/>
  <c r="AL33" i="18"/>
  <c r="AL34" i="18"/>
  <c r="AL35" i="18"/>
  <c r="AL36" i="18"/>
  <c r="AL37" i="18"/>
  <c r="AL38" i="18"/>
  <c r="AL39" i="18"/>
  <c r="AL40" i="18"/>
  <c r="AL41" i="18"/>
  <c r="AL42" i="18"/>
  <c r="AL43" i="18"/>
  <c r="AL44" i="18"/>
  <c r="AL45" i="18"/>
  <c r="AL46" i="18"/>
  <c r="AL47" i="18"/>
  <c r="AL48" i="18"/>
  <c r="AL49" i="18"/>
  <c r="AL50" i="18"/>
  <c r="AL51" i="18"/>
  <c r="AL52" i="18"/>
  <c r="AL53" i="18"/>
  <c r="AL54" i="18"/>
  <c r="AL55" i="18"/>
  <c r="AL56" i="18"/>
  <c r="AL57" i="18"/>
  <c r="AL58" i="18"/>
  <c r="AL59" i="18"/>
  <c r="AL60" i="18"/>
  <c r="AL61" i="18"/>
  <c r="AL62" i="18"/>
  <c r="AL63" i="18"/>
  <c r="AL64" i="18"/>
  <c r="AL65" i="18"/>
  <c r="AL66" i="18"/>
  <c r="AL67" i="18"/>
  <c r="AL68" i="18"/>
  <c r="AL69" i="18"/>
  <c r="AL70" i="18"/>
  <c r="AL71" i="18"/>
  <c r="AL72" i="18"/>
  <c r="AL73" i="18"/>
  <c r="AL74" i="18"/>
  <c r="AL75" i="18"/>
  <c r="AL76" i="18"/>
  <c r="AL77" i="18"/>
  <c r="AL78" i="18"/>
  <c r="AL79" i="18"/>
  <c r="AL80" i="18"/>
  <c r="AL81" i="18"/>
  <c r="AL82" i="18"/>
  <c r="AL83" i="18"/>
  <c r="AL84" i="18"/>
  <c r="AL85" i="18"/>
  <c r="AL86" i="18"/>
  <c r="AL87" i="18"/>
  <c r="AL88" i="18"/>
  <c r="AL89" i="18"/>
  <c r="AL90" i="18"/>
  <c r="AL91" i="18"/>
  <c r="AL92" i="18"/>
  <c r="AL93" i="18"/>
  <c r="AL94" i="18"/>
  <c r="AL95" i="18"/>
  <c r="AL96" i="18"/>
  <c r="AL97" i="18"/>
  <c r="AL98" i="18"/>
  <c r="AL99" i="18"/>
  <c r="AL100" i="18"/>
  <c r="AL101" i="18"/>
  <c r="AL102" i="18"/>
  <c r="AL103" i="18"/>
  <c r="AL104" i="18"/>
  <c r="AL105" i="18"/>
  <c r="AL106" i="18"/>
  <c r="AL107" i="18"/>
  <c r="AL108" i="18"/>
  <c r="AL109" i="18"/>
  <c r="AL110" i="18"/>
  <c r="AL111" i="18"/>
  <c r="AL112" i="18"/>
  <c r="AL113" i="18"/>
  <c r="AL114" i="18"/>
  <c r="AL115" i="18"/>
  <c r="AL116" i="18"/>
  <c r="AL117" i="18"/>
  <c r="AL118" i="18"/>
  <c r="AL119" i="18"/>
  <c r="AL120" i="18"/>
  <c r="AL121" i="18"/>
  <c r="AL122" i="18"/>
  <c r="AL123" i="18"/>
  <c r="AL124" i="18"/>
  <c r="AL125" i="18"/>
  <c r="AL126" i="18"/>
  <c r="AL127" i="18"/>
  <c r="AL128" i="18"/>
  <c r="AL129" i="18"/>
  <c r="AL130" i="18"/>
  <c r="AL131" i="18"/>
  <c r="AL132" i="18"/>
  <c r="AL133" i="18"/>
  <c r="AL134" i="18"/>
  <c r="AL135" i="18"/>
  <c r="AL11" i="18"/>
  <c r="AJ12" i="18"/>
  <c r="AJ13" i="18"/>
  <c r="AJ14" i="18"/>
  <c r="AJ15" i="18"/>
  <c r="AJ16" i="18"/>
  <c r="AJ17" i="18"/>
  <c r="AJ18" i="18"/>
  <c r="AJ19" i="18"/>
  <c r="AJ20" i="18"/>
  <c r="AJ21" i="18"/>
  <c r="AJ22" i="18"/>
  <c r="AJ23" i="18"/>
  <c r="AJ24" i="18"/>
  <c r="AJ25" i="18"/>
  <c r="AJ26" i="18"/>
  <c r="AJ27" i="18"/>
  <c r="AJ28" i="18"/>
  <c r="AJ29" i="18"/>
  <c r="AJ30" i="18"/>
  <c r="AJ31" i="18"/>
  <c r="AJ32" i="18"/>
  <c r="AJ33" i="18"/>
  <c r="AJ34" i="18"/>
  <c r="AJ35" i="18"/>
  <c r="AJ36" i="18"/>
  <c r="AJ37" i="18"/>
  <c r="AJ38" i="18"/>
  <c r="AJ39" i="18"/>
  <c r="AJ40" i="18"/>
  <c r="AJ41" i="18"/>
  <c r="AJ42" i="18"/>
  <c r="AJ43" i="18"/>
  <c r="AJ44" i="18"/>
  <c r="AJ45" i="18"/>
  <c r="AJ46" i="18"/>
  <c r="AJ47" i="18"/>
  <c r="AJ48" i="18"/>
  <c r="AJ49" i="18"/>
  <c r="AJ50" i="18"/>
  <c r="AJ51" i="18"/>
  <c r="AJ52" i="18"/>
  <c r="AJ53" i="18"/>
  <c r="AJ54" i="18"/>
  <c r="AJ55" i="18"/>
  <c r="AJ56" i="18"/>
  <c r="AJ57" i="18"/>
  <c r="AJ58" i="18"/>
  <c r="AJ59" i="18"/>
  <c r="AJ60" i="18"/>
  <c r="AJ61" i="18"/>
  <c r="AJ62" i="18"/>
  <c r="AJ63" i="18"/>
  <c r="AJ64" i="18"/>
  <c r="AJ65" i="18"/>
  <c r="AJ66" i="18"/>
  <c r="AJ67" i="18"/>
  <c r="AJ68" i="18"/>
  <c r="AJ69" i="18"/>
  <c r="AJ70" i="18"/>
  <c r="AJ71" i="18"/>
  <c r="AJ72" i="18"/>
  <c r="AJ73" i="18"/>
  <c r="AJ74" i="18"/>
  <c r="AJ75" i="18"/>
  <c r="AJ76" i="18"/>
  <c r="AJ77" i="18"/>
  <c r="AJ78" i="18"/>
  <c r="AJ79" i="18"/>
  <c r="AJ80" i="18"/>
  <c r="AJ81" i="18"/>
  <c r="AJ82" i="18"/>
  <c r="AJ83" i="18"/>
  <c r="AJ84" i="18"/>
  <c r="AJ85" i="18"/>
  <c r="AJ86" i="18"/>
  <c r="AJ87" i="18"/>
  <c r="AJ88" i="18"/>
  <c r="AJ89" i="18"/>
  <c r="AJ90" i="18"/>
  <c r="AJ91" i="18"/>
  <c r="AJ92" i="18"/>
  <c r="AJ93" i="18"/>
  <c r="AJ94" i="18"/>
  <c r="AJ95" i="18"/>
  <c r="AJ96" i="18"/>
  <c r="AJ97" i="18"/>
  <c r="AJ98" i="18"/>
  <c r="AJ99" i="18"/>
  <c r="AJ100" i="18"/>
  <c r="AJ101" i="18"/>
  <c r="AJ102" i="18"/>
  <c r="AJ103" i="18"/>
  <c r="AJ104" i="18"/>
  <c r="AJ105" i="18"/>
  <c r="AJ106" i="18"/>
  <c r="AJ107" i="18"/>
  <c r="AJ108" i="18"/>
  <c r="AJ109" i="18"/>
  <c r="AJ110" i="18"/>
  <c r="AJ111" i="18"/>
  <c r="AJ112" i="18"/>
  <c r="AJ113" i="18"/>
  <c r="AJ114" i="18"/>
  <c r="AJ115" i="18"/>
  <c r="AJ116" i="18"/>
  <c r="AJ117" i="18"/>
  <c r="AJ118" i="18"/>
  <c r="AJ119" i="18"/>
  <c r="AJ120" i="18"/>
  <c r="AJ121" i="18"/>
  <c r="AJ122" i="18"/>
  <c r="AJ123" i="18"/>
  <c r="AJ124" i="18"/>
  <c r="AJ125" i="18"/>
  <c r="AJ126" i="18"/>
  <c r="AJ127" i="18"/>
  <c r="AJ128" i="18"/>
  <c r="AJ129" i="18"/>
  <c r="AJ130" i="18"/>
  <c r="AJ131" i="18"/>
  <c r="AJ132" i="18"/>
  <c r="AJ133" i="18"/>
  <c r="AJ134" i="18"/>
  <c r="AJ135" i="18"/>
  <c r="AJ11" i="18"/>
  <c r="AI137" i="18"/>
  <c r="AI136" i="18"/>
  <c r="AI12" i="18"/>
  <c r="AI13" i="18"/>
  <c r="AI14" i="18"/>
  <c r="AI15" i="18"/>
  <c r="AI16" i="18"/>
  <c r="AI17" i="18"/>
  <c r="AI18" i="18"/>
  <c r="AI19" i="18"/>
  <c r="AI20" i="18"/>
  <c r="AI21" i="18"/>
  <c r="AI22" i="18"/>
  <c r="AI23" i="18"/>
  <c r="AI24" i="18"/>
  <c r="AI25" i="18"/>
  <c r="AI26" i="18"/>
  <c r="AI27" i="18"/>
  <c r="AI28" i="18"/>
  <c r="AI29" i="18"/>
  <c r="AI30" i="18"/>
  <c r="AI31" i="18"/>
  <c r="AI32" i="18"/>
  <c r="AI33" i="18"/>
  <c r="AI34" i="18"/>
  <c r="AI35" i="18"/>
  <c r="AI36" i="18"/>
  <c r="AI37" i="18"/>
  <c r="AI38" i="18"/>
  <c r="AI39" i="18"/>
  <c r="AI40" i="18"/>
  <c r="AI41" i="18"/>
  <c r="AI42" i="18"/>
  <c r="AI43" i="18"/>
  <c r="AI44" i="18"/>
  <c r="AI45" i="18"/>
  <c r="AI46" i="18"/>
  <c r="AI47" i="18"/>
  <c r="AI48" i="18"/>
  <c r="AI49" i="18"/>
  <c r="AI50" i="18"/>
  <c r="AI51" i="18"/>
  <c r="AI52" i="18"/>
  <c r="AI53" i="18"/>
  <c r="AI54" i="18"/>
  <c r="AI55" i="18"/>
  <c r="AI56" i="18"/>
  <c r="AI57" i="18"/>
  <c r="AI58" i="18"/>
  <c r="AI59" i="18"/>
  <c r="AI60" i="18"/>
  <c r="AI61" i="18"/>
  <c r="AI62" i="18"/>
  <c r="AI63" i="18"/>
  <c r="AI64" i="18"/>
  <c r="AI65" i="18"/>
  <c r="AI66" i="18"/>
  <c r="AI67" i="18"/>
  <c r="AI68" i="18"/>
  <c r="AI69" i="18"/>
  <c r="AI70" i="18"/>
  <c r="AI71" i="18"/>
  <c r="AI72" i="18"/>
  <c r="AI73" i="18"/>
  <c r="AI74" i="18"/>
  <c r="AI75" i="18"/>
  <c r="AI76" i="18"/>
  <c r="AI77" i="18"/>
  <c r="AI78" i="18"/>
  <c r="AI79" i="18"/>
  <c r="AI80" i="18"/>
  <c r="AI81" i="18"/>
  <c r="AI82" i="18"/>
  <c r="AI83" i="18"/>
  <c r="AI84" i="18"/>
  <c r="AI85" i="18"/>
  <c r="AI86" i="18"/>
  <c r="AI87" i="18"/>
  <c r="AI88" i="18"/>
  <c r="AI89" i="18"/>
  <c r="AI90" i="18"/>
  <c r="AI91" i="18"/>
  <c r="AI92" i="18"/>
  <c r="AI93" i="18"/>
  <c r="AI94" i="18"/>
  <c r="AI95" i="18"/>
  <c r="AI96" i="18"/>
  <c r="AI97" i="18"/>
  <c r="AI98" i="18"/>
  <c r="AI99" i="18"/>
  <c r="AI100" i="18"/>
  <c r="AI101" i="18"/>
  <c r="AI102" i="18"/>
  <c r="AI103" i="18"/>
  <c r="AI104" i="18"/>
  <c r="AI105" i="18"/>
  <c r="AI106" i="18"/>
  <c r="AI107" i="18"/>
  <c r="AI108" i="18"/>
  <c r="AI109" i="18"/>
  <c r="AI110" i="18"/>
  <c r="AI111" i="18"/>
  <c r="AI112" i="18"/>
  <c r="AI113" i="18"/>
  <c r="AI114" i="18"/>
  <c r="AI115" i="18"/>
  <c r="AI116" i="18"/>
  <c r="AI117" i="18"/>
  <c r="AI118" i="18"/>
  <c r="AI119" i="18"/>
  <c r="AI120" i="18"/>
  <c r="AI121" i="18"/>
  <c r="AI122" i="18"/>
  <c r="AI123" i="18"/>
  <c r="AI124" i="18"/>
  <c r="AI125" i="18"/>
  <c r="AI126" i="18"/>
  <c r="AI127" i="18"/>
  <c r="AI128" i="18"/>
  <c r="AI129" i="18"/>
  <c r="AI130" i="18"/>
  <c r="AI131" i="18"/>
  <c r="AI132" i="18"/>
  <c r="AI133" i="18"/>
  <c r="AI134" i="18"/>
  <c r="AI135" i="18"/>
  <c r="AI11" i="18"/>
  <c r="AH137" i="18"/>
  <c r="AG137" i="18"/>
  <c r="AH136" i="18"/>
  <c r="AH12" i="18"/>
  <c r="AH13" i="18"/>
  <c r="AH14" i="18"/>
  <c r="AH15" i="18"/>
  <c r="AH16" i="18"/>
  <c r="AH17" i="18"/>
  <c r="AH18" i="18"/>
  <c r="AH19" i="18"/>
  <c r="AH20" i="18"/>
  <c r="AH21" i="18"/>
  <c r="AH22" i="18"/>
  <c r="AH23" i="18"/>
  <c r="AH24" i="18"/>
  <c r="AH25" i="18"/>
  <c r="AH26" i="18"/>
  <c r="AH27" i="18"/>
  <c r="AH28" i="18"/>
  <c r="AH29" i="18"/>
  <c r="AH30" i="18"/>
  <c r="AH31" i="18"/>
  <c r="AH32" i="18"/>
  <c r="AH33" i="18"/>
  <c r="AH34" i="18"/>
  <c r="AH35" i="18"/>
  <c r="AH36" i="18"/>
  <c r="AH37" i="18"/>
  <c r="AH38" i="18"/>
  <c r="AH39" i="18"/>
  <c r="AH40" i="18"/>
  <c r="AH41" i="18"/>
  <c r="AH42" i="18"/>
  <c r="AH43" i="18"/>
  <c r="AH44" i="18"/>
  <c r="AH45" i="18"/>
  <c r="AH46" i="18"/>
  <c r="AH47" i="18"/>
  <c r="AH48" i="18"/>
  <c r="AH49" i="18"/>
  <c r="AH50" i="18"/>
  <c r="AH51" i="18"/>
  <c r="AH52" i="18"/>
  <c r="AH53" i="18"/>
  <c r="AH54" i="18"/>
  <c r="AH55" i="18"/>
  <c r="AH56" i="18"/>
  <c r="AH57" i="18"/>
  <c r="AH58" i="18"/>
  <c r="AH59" i="18"/>
  <c r="AH60" i="18"/>
  <c r="AH61" i="18"/>
  <c r="AH62" i="18"/>
  <c r="AH63" i="18"/>
  <c r="AH64" i="18"/>
  <c r="AH65" i="18"/>
  <c r="AH66" i="18"/>
  <c r="AH67" i="18"/>
  <c r="AH68" i="18"/>
  <c r="AH69" i="18"/>
  <c r="AH70" i="18"/>
  <c r="AH71" i="18"/>
  <c r="AH72" i="18"/>
  <c r="AH73" i="18"/>
  <c r="AH74" i="18"/>
  <c r="AH75" i="18"/>
  <c r="AH76" i="18"/>
  <c r="AH77" i="18"/>
  <c r="AH78" i="18"/>
  <c r="AH79" i="18"/>
  <c r="AH80" i="18"/>
  <c r="AH81" i="18"/>
  <c r="AH82" i="18"/>
  <c r="AH83" i="18"/>
  <c r="AH84" i="18"/>
  <c r="AH85" i="18"/>
  <c r="AH86" i="18"/>
  <c r="AH87" i="18"/>
  <c r="AH88" i="18"/>
  <c r="AH89" i="18"/>
  <c r="AH90" i="18"/>
  <c r="AH91" i="18"/>
  <c r="AH92" i="18"/>
  <c r="AH93" i="18"/>
  <c r="AH94" i="18"/>
  <c r="AH95" i="18"/>
  <c r="AH96" i="18"/>
  <c r="AH97" i="18"/>
  <c r="AH98" i="18"/>
  <c r="AH99" i="18"/>
  <c r="AH100" i="18"/>
  <c r="AH101" i="18"/>
  <c r="AH102" i="18"/>
  <c r="AH103" i="18"/>
  <c r="AH104" i="18"/>
  <c r="AH105" i="18"/>
  <c r="AH106" i="18"/>
  <c r="AH107" i="18"/>
  <c r="AH108" i="18"/>
  <c r="AH109" i="18"/>
  <c r="AH110" i="18"/>
  <c r="AH111" i="18"/>
  <c r="AH112" i="18"/>
  <c r="AH113" i="18"/>
  <c r="AH114" i="18"/>
  <c r="AH115" i="18"/>
  <c r="AH116" i="18"/>
  <c r="AH117" i="18"/>
  <c r="AH118" i="18"/>
  <c r="AH119" i="18"/>
  <c r="AH120" i="18"/>
  <c r="AH121" i="18"/>
  <c r="AH122" i="18"/>
  <c r="AH123" i="18"/>
  <c r="AH124" i="18"/>
  <c r="AH125" i="18"/>
  <c r="AH126" i="18"/>
  <c r="AH127" i="18"/>
  <c r="AH128" i="18"/>
  <c r="AH129" i="18"/>
  <c r="AH130" i="18"/>
  <c r="AH131" i="18"/>
  <c r="AH132" i="18"/>
  <c r="AH133" i="18"/>
  <c r="AH134" i="18"/>
  <c r="AH135" i="18"/>
  <c r="AH11" i="18"/>
  <c r="AG136" i="18"/>
  <c r="AG12" i="18"/>
  <c r="AG13" i="18"/>
  <c r="AG14" i="18"/>
  <c r="AG15" i="18"/>
  <c r="AG16" i="18"/>
  <c r="AG17" i="18"/>
  <c r="AG18" i="18"/>
  <c r="AG19" i="18"/>
  <c r="AG20" i="18"/>
  <c r="AG21" i="18"/>
  <c r="AG22" i="18"/>
  <c r="AG23" i="18"/>
  <c r="AG24" i="18"/>
  <c r="AG25" i="18"/>
  <c r="AG26" i="18"/>
  <c r="AG27" i="18"/>
  <c r="AG28" i="18"/>
  <c r="AG29" i="18"/>
  <c r="AG30" i="18"/>
  <c r="AG31" i="18"/>
  <c r="AG32" i="18"/>
  <c r="AG33" i="18"/>
  <c r="AG34" i="18"/>
  <c r="AG35" i="18"/>
  <c r="AG36" i="18"/>
  <c r="AG37" i="18"/>
  <c r="AG38" i="18"/>
  <c r="AG39" i="18"/>
  <c r="AG40" i="18"/>
  <c r="AG41" i="18"/>
  <c r="AG42" i="18"/>
  <c r="AG43" i="18"/>
  <c r="AG44" i="18"/>
  <c r="AG45" i="18"/>
  <c r="AG46" i="18"/>
  <c r="AG47" i="18"/>
  <c r="AG48" i="18"/>
  <c r="AG49" i="18"/>
  <c r="AG50" i="18"/>
  <c r="AG51" i="18"/>
  <c r="AG52" i="18"/>
  <c r="AG53" i="18"/>
  <c r="AG54" i="18"/>
  <c r="AG55" i="18"/>
  <c r="AG56" i="18"/>
  <c r="AG57" i="18"/>
  <c r="AG58" i="18"/>
  <c r="AG59" i="18"/>
  <c r="AG60" i="18"/>
  <c r="AG61" i="18"/>
  <c r="AG62" i="18"/>
  <c r="AG63" i="18"/>
  <c r="AG64" i="18"/>
  <c r="AG65" i="18"/>
  <c r="AG66" i="18"/>
  <c r="AG67" i="18"/>
  <c r="AG68" i="18"/>
  <c r="AG69" i="18"/>
  <c r="AG70" i="18"/>
  <c r="AG71" i="18"/>
  <c r="AG72" i="18"/>
  <c r="AG73" i="18"/>
  <c r="AG74" i="18"/>
  <c r="AG75" i="18"/>
  <c r="AG76" i="18"/>
  <c r="AG77" i="18"/>
  <c r="AG78" i="18"/>
  <c r="AG79" i="18"/>
  <c r="AG80" i="18"/>
  <c r="AG81" i="18"/>
  <c r="AG82" i="18"/>
  <c r="AG83" i="18"/>
  <c r="AG84" i="18"/>
  <c r="AG85" i="18"/>
  <c r="AG86" i="18"/>
  <c r="AG87" i="18"/>
  <c r="AG88" i="18"/>
  <c r="AG89" i="18"/>
  <c r="AG90" i="18"/>
  <c r="AG91" i="18"/>
  <c r="AG92" i="18"/>
  <c r="AG93" i="18"/>
  <c r="AG94" i="18"/>
  <c r="AG95" i="18"/>
  <c r="AG96" i="18"/>
  <c r="AG97" i="18"/>
  <c r="AG98" i="18"/>
  <c r="AG99" i="18"/>
  <c r="AG100" i="18"/>
  <c r="AG101" i="18"/>
  <c r="AG102" i="18"/>
  <c r="AG103" i="18"/>
  <c r="AG104" i="18"/>
  <c r="AG105" i="18"/>
  <c r="AG106" i="18"/>
  <c r="AG107" i="18"/>
  <c r="AG108" i="18"/>
  <c r="AG109" i="18"/>
  <c r="AG110" i="18"/>
  <c r="AG111" i="18"/>
  <c r="AG112" i="18"/>
  <c r="AG113" i="18"/>
  <c r="AG114" i="18"/>
  <c r="AG115" i="18"/>
  <c r="AG116" i="18"/>
  <c r="AG117" i="18"/>
  <c r="AG118" i="18"/>
  <c r="AG119" i="18"/>
  <c r="AG120" i="18"/>
  <c r="AG121" i="18"/>
  <c r="AG122" i="18"/>
  <c r="AG123" i="18"/>
  <c r="AG124" i="18"/>
  <c r="AG125" i="18"/>
  <c r="AG126" i="18"/>
  <c r="AG127" i="18"/>
  <c r="AG128" i="18"/>
  <c r="AG129" i="18"/>
  <c r="AG130" i="18"/>
  <c r="AG131" i="18"/>
  <c r="AG132" i="18"/>
  <c r="AG133" i="18"/>
  <c r="AG134" i="18"/>
  <c r="AG135" i="18"/>
  <c r="AG11" i="18"/>
  <c r="G5" i="12" l="1"/>
  <c r="E28" i="12" s="1"/>
  <c r="G3" i="12"/>
  <c r="I3" i="16"/>
  <c r="D30" i="14"/>
  <c r="G30" i="14" s="1"/>
  <c r="I3" i="14"/>
  <c r="D32" i="14"/>
  <c r="G32" i="14" s="1"/>
  <c r="D27" i="16"/>
  <c r="G27" i="16" s="1"/>
  <c r="D28" i="16"/>
  <c r="G28" i="16" s="1"/>
  <c r="D29" i="16"/>
  <c r="G29" i="16" s="1"/>
  <c r="D30" i="16"/>
  <c r="G30" i="16" s="1"/>
  <c r="D31" i="16"/>
  <c r="G31" i="16" s="1"/>
  <c r="D32" i="16"/>
  <c r="G32" i="16" s="1"/>
  <c r="I32" i="16" s="1"/>
  <c r="J32" i="16" s="1"/>
  <c r="D33" i="16"/>
  <c r="G33" i="16" s="1"/>
  <c r="D34" i="16"/>
  <c r="G34" i="16" s="1"/>
  <c r="D35" i="16"/>
  <c r="G35" i="16" s="1"/>
  <c r="D36" i="16"/>
  <c r="G36" i="16" s="1"/>
  <c r="D37" i="16"/>
  <c r="G37" i="16" s="1"/>
  <c r="D38" i="16"/>
  <c r="G38" i="16" s="1"/>
  <c r="D39" i="16"/>
  <c r="G39" i="16" s="1"/>
  <c r="D40" i="16"/>
  <c r="G40" i="16" s="1"/>
  <c r="I40" i="16" s="1"/>
  <c r="J40" i="16" s="1"/>
  <c r="D41" i="16"/>
  <c r="G41" i="16" s="1"/>
  <c r="D42" i="16"/>
  <c r="G42" i="16" s="1"/>
  <c r="D43" i="16"/>
  <c r="G43" i="16" s="1"/>
  <c r="D44" i="16"/>
  <c r="G44" i="16" s="1"/>
  <c r="D45" i="16"/>
  <c r="G45" i="16" s="1"/>
  <c r="D26" i="16"/>
  <c r="G26" i="16" s="1"/>
  <c r="D31" i="14"/>
  <c r="G31" i="14" s="1"/>
  <c r="D33" i="14"/>
  <c r="G33" i="14" s="1"/>
  <c r="D34" i="14"/>
  <c r="G34" i="14" s="1"/>
  <c r="D35" i="14"/>
  <c r="G35" i="14" s="1"/>
  <c r="D36" i="14"/>
  <c r="G36" i="14" s="1"/>
  <c r="D37" i="14"/>
  <c r="G37" i="14" s="1"/>
  <c r="D38" i="14"/>
  <c r="G38" i="14" s="1"/>
  <c r="D39" i="14"/>
  <c r="G39" i="14" s="1"/>
  <c r="D40" i="14"/>
  <c r="G40" i="14" s="1"/>
  <c r="D41" i="14"/>
  <c r="G41" i="14" s="1"/>
  <c r="D42" i="14"/>
  <c r="G42" i="14" s="1"/>
  <c r="D43" i="14"/>
  <c r="G43" i="14" s="1"/>
  <c r="D44" i="14"/>
  <c r="G44" i="14" s="1"/>
  <c r="D45" i="14"/>
  <c r="G45" i="14" s="1"/>
  <c r="D46" i="14"/>
  <c r="G46" i="14" s="1"/>
  <c r="D47" i="14"/>
  <c r="G47" i="14" s="1"/>
  <c r="D48" i="14"/>
  <c r="G48" i="14" s="1"/>
  <c r="D49" i="14"/>
  <c r="G49" i="14" s="1"/>
  <c r="B1" i="16"/>
  <c r="C1" i="16"/>
  <c r="D1" i="16" s="1"/>
  <c r="E1" i="16" s="1"/>
  <c r="F1" i="16" s="1"/>
  <c r="G1" i="16" s="1"/>
  <c r="I1" i="16" s="1"/>
  <c r="J1" i="16" s="1"/>
  <c r="K1" i="16" s="1"/>
  <c r="L1" i="16" s="1"/>
  <c r="M1" i="16" s="1"/>
  <c r="N1" i="16" s="1"/>
  <c r="O1" i="16" s="1"/>
  <c r="P1" i="16" s="1"/>
  <c r="Q1" i="16" s="1"/>
  <c r="R1" i="16" s="1"/>
  <c r="S1" i="16" s="1"/>
  <c r="T1" i="16" s="1"/>
  <c r="U1" i="16" s="1"/>
  <c r="V1" i="16" s="1"/>
  <c r="W1" i="16" s="1"/>
  <c r="X1" i="16" s="1"/>
  <c r="Y1" i="16" s="1"/>
  <c r="Z1" i="16" s="1"/>
  <c r="AA1" i="16" s="1"/>
  <c r="AB1" i="16" s="1"/>
  <c r="AC1" i="16" s="1"/>
  <c r="AD1" i="16" s="1"/>
  <c r="B1" i="14"/>
  <c r="C1" i="14" s="1"/>
  <c r="D1" i="14" s="1"/>
  <c r="E1" i="14" s="1"/>
  <c r="F1" i="14" s="1"/>
  <c r="G1" i="14" s="1"/>
  <c r="I1" i="14" s="1"/>
  <c r="J1" i="14" s="1"/>
  <c r="K1" i="14" s="1"/>
  <c r="L1" i="14" s="1"/>
  <c r="M1" i="14" s="1"/>
  <c r="N1" i="14" s="1"/>
  <c r="O1" i="14" s="1"/>
  <c r="P1" i="14" s="1"/>
  <c r="Q1" i="14" s="1"/>
  <c r="R1" i="14" s="1"/>
  <c r="S1" i="14" s="1"/>
  <c r="T1" i="14" s="1"/>
  <c r="B1" i="12"/>
  <c r="C1" i="12" s="1"/>
  <c r="D1" i="12" s="1"/>
  <c r="E1" i="12" s="1"/>
  <c r="G1" i="12" s="1"/>
  <c r="H1" i="12" s="1"/>
  <c r="I1" i="12" s="1"/>
  <c r="J1" i="12" s="1"/>
  <c r="K1" i="12" s="1"/>
  <c r="L1" i="12" s="1"/>
  <c r="M1" i="12" s="1"/>
  <c r="N1" i="12" s="1"/>
  <c r="O1" i="12" s="1"/>
  <c r="P1" i="12" s="1"/>
  <c r="Q1" i="12" s="1"/>
  <c r="R1" i="12" s="1"/>
  <c r="S1" i="12" s="1"/>
  <c r="T1" i="12" s="1"/>
  <c r="U1" i="12" s="1"/>
  <c r="V1" i="12" s="1"/>
  <c r="W1" i="12" s="1"/>
  <c r="X1" i="12" s="1"/>
  <c r="Y1" i="12" s="1"/>
  <c r="Z1" i="12" s="1"/>
  <c r="AA1" i="12" s="1"/>
  <c r="AB1" i="12" s="1"/>
  <c r="E27" i="12" l="1"/>
  <c r="G27" i="12" s="1"/>
  <c r="H27" i="12" s="1"/>
  <c r="E106" i="12"/>
  <c r="G106" i="12" s="1"/>
  <c r="H106" i="12" s="1"/>
  <c r="E43" i="12"/>
  <c r="G43" i="12" s="1"/>
  <c r="H43" i="12" s="1"/>
  <c r="E83" i="12"/>
  <c r="E64" i="12"/>
  <c r="E45" i="12"/>
  <c r="G45" i="12" s="1"/>
  <c r="H45" i="12" s="1"/>
  <c r="E44" i="12"/>
  <c r="G44" i="12" s="1"/>
  <c r="H44" i="12" s="1"/>
  <c r="E120" i="12"/>
  <c r="G120" i="12" s="1"/>
  <c r="H120" i="12" s="1"/>
  <c r="E98" i="12"/>
  <c r="G98" i="12" s="1"/>
  <c r="H98" i="12" s="1"/>
  <c r="I31" i="16"/>
  <c r="J31" i="16" s="1"/>
  <c r="I39" i="16"/>
  <c r="J39" i="16" s="1"/>
  <c r="G28" i="12"/>
  <c r="H28" i="12" s="1"/>
  <c r="E93" i="12"/>
  <c r="G93" i="12" s="1"/>
  <c r="H93" i="12" s="1"/>
  <c r="G83" i="12"/>
  <c r="H83" i="12" s="1"/>
  <c r="G64" i="12"/>
  <c r="H64" i="12" s="1"/>
  <c r="I41" i="16"/>
  <c r="J41" i="16" s="1"/>
  <c r="I33" i="16"/>
  <c r="J33" i="16" s="1"/>
  <c r="I26" i="16"/>
  <c r="J26" i="16" s="1"/>
  <c r="I38" i="16"/>
  <c r="J38" i="16" s="1"/>
  <c r="I30" i="16"/>
  <c r="J30" i="16" s="1"/>
  <c r="E118" i="12"/>
  <c r="G118" i="12" s="1"/>
  <c r="H118" i="12" s="1"/>
  <c r="E77" i="12"/>
  <c r="G77" i="12" s="1"/>
  <c r="H77" i="12" s="1"/>
  <c r="E30" i="12"/>
  <c r="G30" i="12" s="1"/>
  <c r="H30" i="12" s="1"/>
  <c r="I45" i="16"/>
  <c r="J45" i="16" s="1"/>
  <c r="I37" i="16"/>
  <c r="J37" i="16" s="1"/>
  <c r="I29" i="16"/>
  <c r="J29" i="16" s="1"/>
  <c r="E117" i="12"/>
  <c r="G117" i="12" s="1"/>
  <c r="H117" i="12" s="1"/>
  <c r="E29" i="12"/>
  <c r="G29" i="12" s="1"/>
  <c r="H29" i="12" s="1"/>
  <c r="I31" i="14"/>
  <c r="J31" i="14" s="1"/>
  <c r="I44" i="16"/>
  <c r="J44" i="16" s="1"/>
  <c r="I36" i="16"/>
  <c r="J36" i="16" s="1"/>
  <c r="I28" i="16"/>
  <c r="J28" i="16" s="1"/>
  <c r="E114" i="12"/>
  <c r="G114" i="12" s="1"/>
  <c r="H114" i="12" s="1"/>
  <c r="E66" i="12"/>
  <c r="G66" i="12" s="1"/>
  <c r="H66" i="12" s="1"/>
  <c r="I43" i="16"/>
  <c r="J43" i="16" s="1"/>
  <c r="I27" i="16"/>
  <c r="J27" i="16" s="1"/>
  <c r="I35" i="16"/>
  <c r="J35" i="16" s="1"/>
  <c r="I42" i="16"/>
  <c r="J42" i="16" s="1"/>
  <c r="I34" i="16"/>
  <c r="J34" i="16" s="1"/>
  <c r="E99" i="12"/>
  <c r="G99" i="12" s="1"/>
  <c r="H99" i="12" s="1"/>
  <c r="E62" i="12"/>
  <c r="G62" i="12" s="1"/>
  <c r="H62" i="12" s="1"/>
  <c r="E126" i="12"/>
  <c r="G126" i="12" s="1"/>
  <c r="H126" i="12" s="1"/>
  <c r="E112" i="12"/>
  <c r="G112" i="12" s="1"/>
  <c r="H112" i="12" s="1"/>
  <c r="E92" i="12"/>
  <c r="G92" i="12" s="1"/>
  <c r="H92" i="12" s="1"/>
  <c r="E76" i="12"/>
  <c r="G76" i="12" s="1"/>
  <c r="H76" i="12" s="1"/>
  <c r="E59" i="12"/>
  <c r="G59" i="12" s="1"/>
  <c r="H59" i="12" s="1"/>
  <c r="E38" i="12"/>
  <c r="G38" i="12" s="1"/>
  <c r="H38" i="12" s="1"/>
  <c r="E110" i="12"/>
  <c r="G110" i="12" s="1"/>
  <c r="H110" i="12" s="1"/>
  <c r="E91" i="12"/>
  <c r="G91" i="12" s="1"/>
  <c r="H91" i="12" s="1"/>
  <c r="E58" i="12"/>
  <c r="G58" i="12" s="1"/>
  <c r="H58" i="12" s="1"/>
  <c r="E85" i="12"/>
  <c r="G85" i="12" s="1"/>
  <c r="H85" i="12" s="1"/>
  <c r="E72" i="12"/>
  <c r="G72" i="12" s="1"/>
  <c r="H72" i="12" s="1"/>
  <c r="E52" i="12"/>
  <c r="G52" i="12" s="1"/>
  <c r="H52" i="12" s="1"/>
  <c r="E37" i="12"/>
  <c r="G37" i="12" s="1"/>
  <c r="H37" i="12" s="1"/>
  <c r="E125" i="12"/>
  <c r="G125" i="12" s="1"/>
  <c r="H125" i="12" s="1"/>
  <c r="E84" i="12"/>
  <c r="G84" i="12" s="1"/>
  <c r="H84" i="12" s="1"/>
  <c r="E70" i="12"/>
  <c r="G70" i="12" s="1"/>
  <c r="H70" i="12" s="1"/>
  <c r="E51" i="12"/>
  <c r="G51" i="12" s="1"/>
  <c r="H51" i="12" s="1"/>
  <c r="E36" i="12"/>
  <c r="G36" i="12" s="1"/>
  <c r="H36" i="12" s="1"/>
  <c r="E124" i="12"/>
  <c r="G124" i="12" s="1"/>
  <c r="H124" i="12" s="1"/>
  <c r="E116" i="12"/>
  <c r="G116" i="12" s="1"/>
  <c r="H116" i="12" s="1"/>
  <c r="E104" i="12"/>
  <c r="G104" i="12" s="1"/>
  <c r="H104" i="12" s="1"/>
  <c r="E96" i="12"/>
  <c r="G96" i="12" s="1"/>
  <c r="H96" i="12" s="1"/>
  <c r="E90" i="12"/>
  <c r="G90" i="12" s="1"/>
  <c r="H90" i="12" s="1"/>
  <c r="E75" i="12"/>
  <c r="G75" i="12" s="1"/>
  <c r="H75" i="12" s="1"/>
  <c r="E69" i="12"/>
  <c r="G69" i="12" s="1"/>
  <c r="H69" i="12" s="1"/>
  <c r="E50" i="12"/>
  <c r="G50" i="12" s="1"/>
  <c r="H50" i="12" s="1"/>
  <c r="E35" i="12"/>
  <c r="G35" i="12" s="1"/>
  <c r="H35" i="12" s="1"/>
  <c r="E123" i="12"/>
  <c r="G123" i="12" s="1"/>
  <c r="H123" i="12" s="1"/>
  <c r="E115" i="12"/>
  <c r="G115" i="12" s="1"/>
  <c r="H115" i="12" s="1"/>
  <c r="E109" i="12"/>
  <c r="G109" i="12" s="1"/>
  <c r="H109" i="12" s="1"/>
  <c r="E102" i="12"/>
  <c r="G102" i="12" s="1"/>
  <c r="H102" i="12" s="1"/>
  <c r="E94" i="12"/>
  <c r="G94" i="12" s="1"/>
  <c r="H94" i="12" s="1"/>
  <c r="E82" i="12"/>
  <c r="G82" i="12" s="1"/>
  <c r="H82" i="12" s="1"/>
  <c r="E68" i="12"/>
  <c r="G68" i="12" s="1"/>
  <c r="H68" i="12" s="1"/>
  <c r="E56" i="12"/>
  <c r="G56" i="12" s="1"/>
  <c r="H56" i="12" s="1"/>
  <c r="E48" i="12"/>
  <c r="G48" i="12" s="1"/>
  <c r="H48" i="12" s="1"/>
  <c r="E42" i="12"/>
  <c r="G42" i="12" s="1"/>
  <c r="H42" i="12" s="1"/>
  <c r="E108" i="12"/>
  <c r="G108" i="12" s="1"/>
  <c r="H108" i="12" s="1"/>
  <c r="E101" i="12"/>
  <c r="G101" i="12" s="1"/>
  <c r="H101" i="12" s="1"/>
  <c r="E88" i="12"/>
  <c r="G88" i="12" s="1"/>
  <c r="H88" i="12" s="1"/>
  <c r="E80" i="12"/>
  <c r="G80" i="12" s="1"/>
  <c r="H80" i="12" s="1"/>
  <c r="E67" i="12"/>
  <c r="G67" i="12" s="1"/>
  <c r="H67" i="12" s="1"/>
  <c r="E61" i="12"/>
  <c r="G61" i="12" s="1"/>
  <c r="H61" i="12" s="1"/>
  <c r="E54" i="12"/>
  <c r="G54" i="12" s="1"/>
  <c r="H54" i="12" s="1"/>
  <c r="E46" i="12"/>
  <c r="G46" i="12" s="1"/>
  <c r="H46" i="12" s="1"/>
  <c r="E34" i="12"/>
  <c r="G34" i="12" s="1"/>
  <c r="H34" i="12" s="1"/>
  <c r="E122" i="12"/>
  <c r="G122" i="12" s="1"/>
  <c r="H122" i="12" s="1"/>
  <c r="E107" i="12"/>
  <c r="G107" i="12" s="1"/>
  <c r="H107" i="12" s="1"/>
  <c r="E100" i="12"/>
  <c r="G100" i="12" s="1"/>
  <c r="H100" i="12" s="1"/>
  <c r="E86" i="12"/>
  <c r="G86" i="12" s="1"/>
  <c r="H86" i="12" s="1"/>
  <c r="E78" i="12"/>
  <c r="G78" i="12" s="1"/>
  <c r="H78" i="12" s="1"/>
  <c r="E74" i="12"/>
  <c r="G74" i="12" s="1"/>
  <c r="H74" i="12" s="1"/>
  <c r="E60" i="12"/>
  <c r="G60" i="12" s="1"/>
  <c r="H60" i="12" s="1"/>
  <c r="E53" i="12"/>
  <c r="G53" i="12" s="1"/>
  <c r="H53" i="12" s="1"/>
  <c r="E40" i="12"/>
  <c r="G40" i="12" s="1"/>
  <c r="H40" i="12" s="1"/>
  <c r="E32" i="12"/>
  <c r="G32" i="12" s="1"/>
  <c r="H32" i="12" s="1"/>
  <c r="U1" i="14"/>
  <c r="V1" i="14" s="1"/>
  <c r="W1" i="14" s="1"/>
  <c r="X1" i="14" s="1"/>
  <c r="Y1" i="14" s="1"/>
  <c r="Z1" i="14" s="1"/>
  <c r="AA1" i="14" s="1"/>
  <c r="AB1" i="14" s="1"/>
  <c r="AC1" i="14" s="1"/>
  <c r="AD1" i="14" s="1"/>
  <c r="I34" i="14"/>
  <c r="J34" i="14" s="1"/>
  <c r="E119" i="12"/>
  <c r="G119" i="12" s="1"/>
  <c r="H119" i="12" s="1"/>
  <c r="E111" i="12"/>
  <c r="G111" i="12" s="1"/>
  <c r="H111" i="12" s="1"/>
  <c r="E103" i="12"/>
  <c r="G103" i="12" s="1"/>
  <c r="H103" i="12" s="1"/>
  <c r="E95" i="12"/>
  <c r="G95" i="12" s="1"/>
  <c r="H95" i="12" s="1"/>
  <c r="E87" i="12"/>
  <c r="G87" i="12" s="1"/>
  <c r="H87" i="12" s="1"/>
  <c r="E79" i="12"/>
  <c r="G79" i="12" s="1"/>
  <c r="H79" i="12" s="1"/>
  <c r="E71" i="12"/>
  <c r="G71" i="12" s="1"/>
  <c r="H71" i="12" s="1"/>
  <c r="E63" i="12"/>
  <c r="G63" i="12" s="1"/>
  <c r="H63" i="12" s="1"/>
  <c r="E55" i="12"/>
  <c r="G55" i="12" s="1"/>
  <c r="H55" i="12" s="1"/>
  <c r="E47" i="12"/>
  <c r="G47" i="12" s="1"/>
  <c r="H47" i="12" s="1"/>
  <c r="E39" i="12"/>
  <c r="G39" i="12" s="1"/>
  <c r="H39" i="12" s="1"/>
  <c r="E31" i="12"/>
  <c r="G31" i="12" s="1"/>
  <c r="H31" i="12" s="1"/>
  <c r="E121" i="12"/>
  <c r="G121" i="12" s="1"/>
  <c r="H121" i="12" s="1"/>
  <c r="E113" i="12"/>
  <c r="G113" i="12" s="1"/>
  <c r="H113" i="12" s="1"/>
  <c r="E105" i="12"/>
  <c r="G105" i="12" s="1"/>
  <c r="H105" i="12" s="1"/>
  <c r="E97" i="12"/>
  <c r="G97" i="12" s="1"/>
  <c r="H97" i="12" s="1"/>
  <c r="E89" i="12"/>
  <c r="G89" i="12" s="1"/>
  <c r="H89" i="12" s="1"/>
  <c r="E81" i="12"/>
  <c r="G81" i="12" s="1"/>
  <c r="H81" i="12" s="1"/>
  <c r="E73" i="12"/>
  <c r="G73" i="12" s="1"/>
  <c r="H73" i="12" s="1"/>
  <c r="E65" i="12"/>
  <c r="G65" i="12" s="1"/>
  <c r="H65" i="12" s="1"/>
  <c r="E57" i="12"/>
  <c r="G57" i="12" s="1"/>
  <c r="H57" i="12" s="1"/>
  <c r="E49" i="12"/>
  <c r="G49" i="12" s="1"/>
  <c r="H49" i="12" s="1"/>
  <c r="E41" i="12"/>
  <c r="G41" i="12" s="1"/>
  <c r="H41" i="12" s="1"/>
  <c r="E33" i="12"/>
  <c r="G33" i="12" s="1"/>
  <c r="H33" i="12" s="1"/>
  <c r="I47" i="14"/>
  <c r="J47" i="14" s="1"/>
  <c r="I36" i="14"/>
  <c r="J36" i="14" s="1"/>
  <c r="I39" i="14"/>
  <c r="J39" i="14" s="1"/>
  <c r="I44" i="14"/>
  <c r="J44" i="14" s="1"/>
  <c r="I49" i="14"/>
  <c r="J49" i="14" s="1"/>
  <c r="I41" i="14"/>
  <c r="J41" i="14" s="1"/>
  <c r="I33" i="14"/>
  <c r="J33" i="14" s="1"/>
  <c r="I46" i="14"/>
  <c r="J46" i="14" s="1"/>
  <c r="I38" i="14"/>
  <c r="J38" i="14" s="1"/>
  <c r="I30" i="14"/>
  <c r="J30" i="14" s="1"/>
  <c r="I43" i="14"/>
  <c r="J43" i="14" s="1"/>
  <c r="I35" i="14"/>
  <c r="J35" i="14" s="1"/>
  <c r="I48" i="14"/>
  <c r="J48" i="14" s="1"/>
  <c r="I40" i="14"/>
  <c r="J40" i="14" s="1"/>
  <c r="I32" i="14"/>
  <c r="J32" i="14" s="1"/>
  <c r="I45" i="14"/>
  <c r="J45" i="14" s="1"/>
  <c r="I37" i="14"/>
  <c r="J37" i="14" s="1"/>
  <c r="I42" i="14"/>
  <c r="J42" i="14" s="1"/>
</calcChain>
</file>

<file path=xl/sharedStrings.xml><?xml version="1.0" encoding="utf-8"?>
<sst xmlns="http://schemas.openxmlformats.org/spreadsheetml/2006/main" count="2878" uniqueCount="646">
  <si>
    <t>Provider Number</t>
  </si>
  <si>
    <t>Provider Name</t>
  </si>
  <si>
    <t>A</t>
  </si>
  <si>
    <t>C</t>
  </si>
  <si>
    <t>D</t>
  </si>
  <si>
    <t>E</t>
  </si>
  <si>
    <t>H</t>
  </si>
  <si>
    <t>I</t>
  </si>
  <si>
    <t>M</t>
  </si>
  <si>
    <t>Total</t>
  </si>
  <si>
    <t>DRG</t>
  </si>
  <si>
    <t>Estimated Payments</t>
  </si>
  <si>
    <t>High Point Regional Health</t>
  </si>
  <si>
    <t xml:space="preserve">Scotland Memorial Hospital </t>
  </si>
  <si>
    <t xml:space="preserve">Wayne Memorial Hospital </t>
  </si>
  <si>
    <t>Forsyth Memorial Hospital</t>
  </si>
  <si>
    <t xml:space="preserve">Harris Regional Hospital </t>
  </si>
  <si>
    <t>Margaret R Pardee Mem Hospital</t>
  </si>
  <si>
    <t>Central Carolina Hospital</t>
  </si>
  <si>
    <t>Cleveland Regional Medical Center</t>
  </si>
  <si>
    <t>Sampson Regional Medical Center</t>
  </si>
  <si>
    <t>Cape Fear Valley Medical Center</t>
  </si>
  <si>
    <t>Duke University Hospital</t>
  </si>
  <si>
    <t>Gaston Memorial Hospital</t>
  </si>
  <si>
    <t xml:space="preserve">Iredell Memorial Hospital </t>
  </si>
  <si>
    <t xml:space="preserve">Caldwell Memorial Hospital </t>
  </si>
  <si>
    <t>Onslow Memorial Hospital</t>
  </si>
  <si>
    <t>North Carolina Baptist Hospital</t>
  </si>
  <si>
    <t>North Carolina Specialty</t>
  </si>
  <si>
    <t>Southeastern Reg Medical Center</t>
  </si>
  <si>
    <t>Watauga Medical Center</t>
  </si>
  <si>
    <t>Morehead Memorial Hospital</t>
  </si>
  <si>
    <t>UNC Hospitals</t>
  </si>
  <si>
    <t>Wilkes Regional Medical Center</t>
  </si>
  <si>
    <t xml:space="preserve">Columbus Regional Healthcare </t>
  </si>
  <si>
    <t>Alamance Regional Medical Center</t>
  </si>
  <si>
    <t>Duke Raleigh Hospital</t>
  </si>
  <si>
    <t>Anson Community Hospital</t>
  </si>
  <si>
    <t xml:space="preserve">The McDowell Hospital </t>
  </si>
  <si>
    <t>Johnston Memorial Hospital</t>
  </si>
  <si>
    <t>Hugh Chatham Memorial Hospital</t>
  </si>
  <si>
    <t>Sandhills Regional Medical Center</t>
  </si>
  <si>
    <t>Carolinas Medical Center</t>
  </si>
  <si>
    <t>Rex Hospital</t>
  </si>
  <si>
    <t>Frye Regional Medical Center</t>
  </si>
  <si>
    <t>Randolph Hospital</t>
  </si>
  <si>
    <t>Wilson Medical Center</t>
  </si>
  <si>
    <t>Lake Norman Regional Medical</t>
  </si>
  <si>
    <t>Carolinaeast Medical Center</t>
  </si>
  <si>
    <t>Maria Parham Medical Center</t>
  </si>
  <si>
    <t>Martin General Hospital</t>
  </si>
  <si>
    <t>New Hanover Regional Medical</t>
  </si>
  <si>
    <t>Carteret General Hospital</t>
  </si>
  <si>
    <t>Catawba Valley Medical Center</t>
  </si>
  <si>
    <t>Davis Regional Medical Center</t>
  </si>
  <si>
    <t>Nash General Hospital</t>
  </si>
  <si>
    <t>Halifax Regional Medical Center</t>
  </si>
  <si>
    <t>Durham Regional Hospital</t>
  </si>
  <si>
    <t>Person Memorial Hospital</t>
  </si>
  <si>
    <t xml:space="preserve">Murphy Medical Center </t>
  </si>
  <si>
    <t>Haywood Regional Medical Center</t>
  </si>
  <si>
    <t>Wilmington Treatment Center</t>
  </si>
  <si>
    <t>Firsthealth Montgomery Memorial</t>
  </si>
  <si>
    <t>Pender Memorial Hospital</t>
  </si>
  <si>
    <t xml:space="preserve">Chatham Hospital </t>
  </si>
  <si>
    <t>Davie County Hospital</t>
  </si>
  <si>
    <t>Washington County Hospital</t>
  </si>
  <si>
    <t>Cape Fear Valley-Bladen County</t>
  </si>
  <si>
    <t>Transylvania Regional Hospital</t>
  </si>
  <si>
    <t>Charles A Cannon Jr Memorial Hospital</t>
  </si>
  <si>
    <t>The Outer Banks Hospital</t>
  </si>
  <si>
    <t xml:space="preserve">Ashe Memorial Hospital </t>
  </si>
  <si>
    <t xml:space="preserve">Angel Medical Center </t>
  </si>
  <si>
    <t>J Arthur Dosher Memorial Hospital</t>
  </si>
  <si>
    <t>Highsmith-Rainey Memorial Hospital</t>
  </si>
  <si>
    <t>Carolinas Speciality Hospital</t>
  </si>
  <si>
    <t>Select Specialty Hospital - Winston Salem</t>
  </si>
  <si>
    <t>Select Specialty Hospital - Durham</t>
  </si>
  <si>
    <t>Charlotte Institute Of Rehabilitation</t>
  </si>
  <si>
    <t>Holly Hill Hospital</t>
  </si>
  <si>
    <t>Brynn Marr Behavioral Healthcare</t>
  </si>
  <si>
    <t>Julian F Keith ADATC</t>
  </si>
  <si>
    <t>Broughton Hospital</t>
  </si>
  <si>
    <t>Cherry Hospital</t>
  </si>
  <si>
    <t>Firsthealth Moore Regional Hospital</t>
  </si>
  <si>
    <t>Provider Number:</t>
  </si>
  <si>
    <t>Hospital:</t>
  </si>
  <si>
    <t>Costs</t>
  </si>
  <si>
    <t>Click Here to Go To Index</t>
  </si>
  <si>
    <t xml:space="preserve">Go to:  </t>
  </si>
  <si>
    <t>Count</t>
  </si>
  <si>
    <t>Line 1</t>
  </si>
  <si>
    <t>Column A
Line 2</t>
  </si>
  <si>
    <t>Column B 
Line 2</t>
  </si>
  <si>
    <t>Column C Line 2</t>
  </si>
  <si>
    <t>Column D Line 2</t>
  </si>
  <si>
    <t>Column A 
Line 3</t>
  </si>
  <si>
    <t>Column B 
Line 3</t>
  </si>
  <si>
    <t>Column C Line 3</t>
  </si>
  <si>
    <t>Column D Line 3</t>
  </si>
  <si>
    <t>Column A 
Line 4</t>
  </si>
  <si>
    <t>Column B 
Line 4</t>
  </si>
  <si>
    <t>Column C Line 4</t>
  </si>
  <si>
    <t>Column D Line 4</t>
  </si>
  <si>
    <t>Column A 
Line 5</t>
  </si>
  <si>
    <t>Column B 
Line 5</t>
  </si>
  <si>
    <t>Column C Line 5</t>
  </si>
  <si>
    <t>Column D Line 5</t>
  </si>
  <si>
    <t>Column A 
Line 6</t>
  </si>
  <si>
    <t>Column B 
Line 6</t>
  </si>
  <si>
    <t>Column C Line 6</t>
  </si>
  <si>
    <t>Column D Line 6</t>
  </si>
  <si>
    <t>Column A 
Line 7</t>
  </si>
  <si>
    <t>Column B 
Line 7</t>
  </si>
  <si>
    <t>Column C Line 7</t>
  </si>
  <si>
    <t>Column A 
Line 8</t>
  </si>
  <si>
    <t>Column B 
Line 8</t>
  </si>
  <si>
    <t>Column C Line 8</t>
  </si>
  <si>
    <t>Column D Line 8</t>
  </si>
  <si>
    <t>Column A 
Line 9</t>
  </si>
  <si>
    <t>Column B 
Line 9</t>
  </si>
  <si>
    <t>Column C Line 9</t>
  </si>
  <si>
    <t>Column D Line 9</t>
  </si>
  <si>
    <t>RCC
Line 14</t>
  </si>
  <si>
    <t>RCC
Line 15</t>
  </si>
  <si>
    <t>RCC
Line 16</t>
  </si>
  <si>
    <t>Previous Year</t>
  </si>
  <si>
    <t>Change</t>
  </si>
  <si>
    <t>Alt Prov No.</t>
  </si>
  <si>
    <t>Type</t>
  </si>
  <si>
    <t>Hospital Fiscal Year End</t>
  </si>
  <si>
    <t>No. Mos in Cost Rept</t>
  </si>
  <si>
    <t>Provider Total Facility IP Cost</t>
  </si>
  <si>
    <t>SubProvider Total Facility IP Cost - PSYCH</t>
  </si>
  <si>
    <t>SubProvider Total Facility IP Cost - REHAB</t>
  </si>
  <si>
    <t>Provider Total Facility OP Cost</t>
  </si>
  <si>
    <t>SubProvider Total Facility OP Cost - PSYCH</t>
  </si>
  <si>
    <t>SubProvider Total Facility OP Cost - REHAB</t>
  </si>
  <si>
    <t>Provider Total Facility IP Charges</t>
  </si>
  <si>
    <t>SubProvider Total Facility IP Charges - PSYCH</t>
  </si>
  <si>
    <t>SubProvider Total Facility IP Charges - REHAB</t>
  </si>
  <si>
    <t>Provider Total Facility OP Charges</t>
  </si>
  <si>
    <t>SubProvider Total Facility OP Charges - PSYCH</t>
  </si>
  <si>
    <t>SubProvider Total Facility OP Charges - REHAB</t>
  </si>
  <si>
    <t>Provider Total Covered IP Medicaid Charges</t>
  </si>
  <si>
    <t>SubProvider Total Covered IP Medicaid Charges - PSYCH</t>
  </si>
  <si>
    <t>SubProvider Total Covered IP Medicaid Charges - REHAB</t>
  </si>
  <si>
    <t>Provider Medicaid IP Costs</t>
  </si>
  <si>
    <t>SubProvider Medicaid IP Costs - PSYCH</t>
  </si>
  <si>
    <t>SubProvider Medicaid IP Costs - REHAB</t>
  </si>
  <si>
    <t>Provider Total Medicaid OP Costs</t>
  </si>
  <si>
    <t>SubProvider Total Medicaid OP Costs - REHAB</t>
  </si>
  <si>
    <t>Total Facility IP Cost</t>
  </si>
  <si>
    <t>Total Facility OP Cost</t>
  </si>
  <si>
    <t>Total Facility IP Charges</t>
  </si>
  <si>
    <t>Total Covered IP Medicaid Charges</t>
  </si>
  <si>
    <t>Total Medicaid IP Costs</t>
  </si>
  <si>
    <t>Total Covered Medicaid OP Charges</t>
  </si>
  <si>
    <t>Total Medicaid OP Costs</t>
  </si>
  <si>
    <t xml:space="preserve">Medicaid 
IP </t>
  </si>
  <si>
    <t>Medicaid 
OP</t>
  </si>
  <si>
    <t>Medicaid Total</t>
  </si>
  <si>
    <t>Total 
Facility IP</t>
  </si>
  <si>
    <t>Total 
Facility OP</t>
  </si>
  <si>
    <t>Total 
Facility</t>
  </si>
  <si>
    <t>Inpatient Medicaid Percentage</t>
  </si>
  <si>
    <t>Outpatient Medicaid Percentage</t>
  </si>
  <si>
    <t>Mission Hospital</t>
  </si>
  <si>
    <t>Blue Ridge Regional Hospital</t>
  </si>
  <si>
    <t>Novant Health Rowan Medical Center</t>
  </si>
  <si>
    <t>Novant Health Presbyterian Medical Center</t>
  </si>
  <si>
    <t>Novant Health Medical Park Hospital</t>
  </si>
  <si>
    <t>Novant Health Brunswick Medical Center</t>
  </si>
  <si>
    <t>Novant Health Matthews Medical Center</t>
  </si>
  <si>
    <t>WakeMed Cary Hospital</t>
  </si>
  <si>
    <t>Novant Health Huntersville Medical Center</t>
  </si>
  <si>
    <t>0</t>
  </si>
  <si>
    <t>Pioneer Community Hospital of Stokes</t>
  </si>
  <si>
    <t>Closed</t>
  </si>
  <si>
    <t>Central Regional Hospital</t>
  </si>
  <si>
    <t>Old Vineyard Hospital - Keystone</t>
  </si>
  <si>
    <t>Totals</t>
  </si>
  <si>
    <t>State Top 100</t>
  </si>
  <si>
    <t>YES</t>
  </si>
  <si>
    <t>Estimated Annual Inpatient Medicaid Cost Deficit</t>
  </si>
  <si>
    <t xml:space="preserve"> Estimated Annual Outpatient Medicaid Cost Deficit</t>
  </si>
  <si>
    <t>Schedule B Cost Report  Period Ending</t>
  </si>
  <si>
    <t>1 - Non-Public CAH
3 - Non-Public
4 - Public 
5 - Public CAH</t>
  </si>
  <si>
    <t>Include Provider in Enhanced Payment Calculations (Yes/No)</t>
  </si>
  <si>
    <t xml:space="preserve">IP Cost Inflation Factor </t>
  </si>
  <si>
    <t>Annual Inpatient Medicaid Costs Adjusted for Inflation</t>
  </si>
  <si>
    <t>Annual Inpatient Medicaid Cost Deficit</t>
  </si>
  <si>
    <t xml:space="preserve"> Inpatient Enhanced Supplemental Payment</t>
  </si>
  <si>
    <t>Outpatient Charges</t>
  </si>
  <si>
    <t>Inflation Factor</t>
  </si>
  <si>
    <t>Annual Outpatient Medicaid Costs Adjusted for Inflation</t>
  </si>
  <si>
    <t>Annual Outpatient Medicaid Cost Deficit</t>
  </si>
  <si>
    <t>Outpatient Enhanced Supplemental Payment</t>
  </si>
  <si>
    <t xml:space="preserve">Total Enhanced Payments </t>
  </si>
  <si>
    <t>Annual Inpatient and Outpatient Medicaid Cost Deficit before Enhanced Payments</t>
  </si>
  <si>
    <t>B</t>
  </si>
  <si>
    <t>G</t>
  </si>
  <si>
    <t>N</t>
  </si>
  <si>
    <t>Excluded are closed or not open facilities for this MRI GAP Year.</t>
  </si>
  <si>
    <t>Excluded</t>
  </si>
  <si>
    <t>Source Total</t>
  </si>
  <si>
    <t>Public Hospital Subtotal</t>
  </si>
  <si>
    <t>Public CAH Subtotal</t>
  </si>
  <si>
    <t>Total Public</t>
  </si>
  <si>
    <t>Non-Public Hospital Subtotal</t>
  </si>
  <si>
    <t>Non-Public CAH Subtotal</t>
  </si>
  <si>
    <t>Total Non-Public</t>
  </si>
  <si>
    <t>QPH</t>
  </si>
  <si>
    <t>NQPH</t>
  </si>
  <si>
    <t>SH</t>
  </si>
  <si>
    <t>PATUNC</t>
  </si>
  <si>
    <t>NQPH CAH</t>
  </si>
  <si>
    <t>PCAH</t>
  </si>
  <si>
    <t>LTAC</t>
  </si>
  <si>
    <t>Rehab</t>
  </si>
  <si>
    <t>QPH Rehab</t>
  </si>
  <si>
    <t>Psych</t>
  </si>
  <si>
    <t>Schedule A Cost Report Period Ending</t>
  </si>
  <si>
    <t>4-Public 
5-Public CAH</t>
  </si>
  <si>
    <t>GAP Type</t>
  </si>
  <si>
    <t>Qualified Public Hospital IGT for IP Deficits</t>
  </si>
  <si>
    <t>Qualified Public Hospital IGT for OP Deficits</t>
  </si>
  <si>
    <t>IP and OP IGT</t>
  </si>
  <si>
    <t xml:space="preserve">A </t>
  </si>
  <si>
    <t>Data Source Tab</t>
  </si>
  <si>
    <t>Column / Row Reference, 
Data Source Tab</t>
  </si>
  <si>
    <t>Total Deficit Funding Rate</t>
  </si>
  <si>
    <t>Hospital</t>
  </si>
  <si>
    <t>D = If B = Yes, 
IP Rate * C</t>
  </si>
  <si>
    <t>F</t>
  </si>
  <si>
    <t>IP Hospital Service Costs Where Facility is Eligible for Payment, (Column B = Yes)</t>
  </si>
  <si>
    <t>Hospital Control List</t>
  </si>
  <si>
    <t>Yes</t>
  </si>
  <si>
    <t>No</t>
  </si>
  <si>
    <t>GAP Assumptions</t>
  </si>
  <si>
    <t>Provider Distribution:</t>
  </si>
  <si>
    <r>
      <t xml:space="preserve">GAP Deficit </t>
    </r>
    <r>
      <rPr>
        <u/>
        <sz val="10"/>
        <rFont val="Arial"/>
        <family val="2"/>
      </rPr>
      <t>Payment %</t>
    </r>
  </si>
  <si>
    <r>
      <t xml:space="preserve">MRI Deficit </t>
    </r>
    <r>
      <rPr>
        <u/>
        <sz val="10"/>
        <rFont val="Arial"/>
        <family val="2"/>
      </rPr>
      <t>Payment %</t>
    </r>
  </si>
  <si>
    <t>Public Hospitals, non CAHs....................................................</t>
  </si>
  <si>
    <t>Non-Public Hospitals, non CAHs...........................................</t>
  </si>
  <si>
    <t>Medicaid Inpatient Equity</t>
  </si>
  <si>
    <t>Medicaid Outpatient Equity</t>
  </si>
  <si>
    <t>Data Source</t>
  </si>
  <si>
    <t>Column / Row Reference, 
Model Data Source</t>
  </si>
  <si>
    <t>Provider</t>
  </si>
  <si>
    <t>J</t>
  </si>
  <si>
    <t>%age costs not paid:</t>
  </si>
  <si>
    <t>Est Pmt Per Case</t>
  </si>
  <si>
    <t xml:space="preserve">Directions:  </t>
  </si>
  <si>
    <t>Cost Report Line</t>
  </si>
  <si>
    <t>Medicaid RCC</t>
  </si>
  <si>
    <t>Estimated Medicaid Costs</t>
  </si>
  <si>
    <t>Estimated Medicaid Payments</t>
  </si>
  <si>
    <t>Estimated Medicaid Payment per Case</t>
  </si>
  <si>
    <r>
      <t>Total Cases During Reporting Period</t>
    </r>
    <r>
      <rPr>
        <b/>
        <vertAlign val="superscript"/>
        <sz val="11"/>
        <color indexed="10"/>
        <rFont val="Times New Roman"/>
        <family val="1"/>
      </rPr>
      <t>7</t>
    </r>
  </si>
  <si>
    <r>
      <t>Total Charges During Reporting Period</t>
    </r>
    <r>
      <rPr>
        <b/>
        <vertAlign val="superscript"/>
        <sz val="11"/>
        <color indexed="10"/>
        <rFont val="Times New Roman"/>
        <family val="1"/>
      </rPr>
      <t>8</t>
    </r>
  </si>
  <si>
    <t>Hospitals are to manually enter the total number of cases (column E) during the reporting period.</t>
  </si>
  <si>
    <t>Hospitals are to manually enter the total charges (column F) during the reporting period.</t>
  </si>
  <si>
    <t>Hospitals are to manually enter their Medicaid provider numbers.</t>
  </si>
  <si>
    <t>Information is linked to Medicaid IP RCC from MRI/GAP plan.</t>
  </si>
  <si>
    <r>
      <t>Total Cases During Reporting Period</t>
    </r>
    <r>
      <rPr>
        <b/>
        <vertAlign val="superscript"/>
        <sz val="11"/>
        <color indexed="10"/>
        <rFont val="Times New Roman"/>
        <family val="1"/>
      </rPr>
      <t>5</t>
    </r>
  </si>
  <si>
    <r>
      <t>Total Charges During Reporting Period</t>
    </r>
    <r>
      <rPr>
        <b/>
        <vertAlign val="superscript"/>
        <sz val="11"/>
        <color indexed="10"/>
        <rFont val="Times New Roman"/>
        <family val="1"/>
      </rPr>
      <t>6</t>
    </r>
  </si>
  <si>
    <t>CPT</t>
  </si>
  <si>
    <t>Total Non-Deficit Funding Rate</t>
  </si>
  <si>
    <t>Rowan Regional Medical Center</t>
  </si>
  <si>
    <t>Presbyterian Hospital</t>
  </si>
  <si>
    <t>Brunswick Community Hospital</t>
  </si>
  <si>
    <t>Hospitals are to manually enter the total number of cases (column C) during the reporting period.</t>
  </si>
  <si>
    <t>Hospitals are to manually enter the total charges (column D) during the reporting period.</t>
  </si>
  <si>
    <t>70% Prior Year MRI GAP OP Assessment Cost Attributable to Medicaid, Inflated</t>
  </si>
  <si>
    <t>Albemarle Medical Center</t>
  </si>
  <si>
    <t>Alleghany Memorial Hospital</t>
  </si>
  <si>
    <t>CHS Anson</t>
  </si>
  <si>
    <t>Vidant Beaufort Hospital</t>
  </si>
  <si>
    <t>Vidant Bertie Hospital</t>
  </si>
  <si>
    <t>Betsy Johnson Hospital</t>
  </si>
  <si>
    <t>CarePartners Rehab Hospital</t>
  </si>
  <si>
    <t>Vidant Chowan Hospital</t>
  </si>
  <si>
    <t>CHS Blue Ridge</t>
  </si>
  <si>
    <t>Davie Medical Center</t>
  </si>
  <si>
    <t>Vidant Duplin Hospital</t>
  </si>
  <si>
    <t>Duke Regional Hospital</t>
  </si>
  <si>
    <t>Novant Health Forsyth Medical Center</t>
  </si>
  <si>
    <t>Granville Health System</t>
  </si>
  <si>
    <t>Vidant Edgecombe Hospital</t>
  </si>
  <si>
    <t>Highlands-Cashiers Hospital</t>
  </si>
  <si>
    <t>Highsmith-Rainey Specialty Hospital</t>
  </si>
  <si>
    <t>Johnston Health</t>
  </si>
  <si>
    <t>Kindred Hospital - Greensboro</t>
  </si>
  <si>
    <t xml:space="preserve">Lexington Medical Hospital </t>
  </si>
  <si>
    <t>Swain County Hospital</t>
  </si>
  <si>
    <t>Cone Health</t>
  </si>
  <si>
    <t>Northern Hospital of Surry County</t>
  </si>
  <si>
    <t>Vidant Medical Center - Pitt</t>
  </si>
  <si>
    <t>Vidant Roanoke-Chowan Hospital</t>
  </si>
  <si>
    <t>Rutherford Regional Medical Center</t>
  </si>
  <si>
    <t>Saint Luke's Hospital</t>
  </si>
  <si>
    <t>Novant Health Thomasville Medical Center</t>
  </si>
  <si>
    <t>WakeMed - Raleigh Campus</t>
  </si>
  <si>
    <t>Column A 
Line 11</t>
  </si>
  <si>
    <t>Column B 
Line 11</t>
  </si>
  <si>
    <t>Column C Line 11</t>
  </si>
  <si>
    <t>Column D Line 11</t>
  </si>
  <si>
    <t>Column A 
Line 10</t>
  </si>
  <si>
    <t>Column B 
Line 10</t>
  </si>
  <si>
    <t>Column C Line 10</t>
  </si>
  <si>
    <t>Column D Line 10</t>
  </si>
  <si>
    <t>OP Assessment Attributable to Medicaid</t>
  </si>
  <si>
    <t>70% OP Assessment Attributable to Medicaid, Inflated</t>
  </si>
  <si>
    <t>NPI</t>
  </si>
  <si>
    <t>Provider  Medicaid OP Payments</t>
  </si>
  <si>
    <t>SubProvider Medicaid OP Payments - PSYCH</t>
  </si>
  <si>
    <t>SubProvider Medicaid OP Payments- REHAB</t>
  </si>
  <si>
    <t>IP Vol Decrease Adj</t>
  </si>
  <si>
    <t>OP Vol Decrease Adj</t>
  </si>
  <si>
    <t>Days Provider</t>
  </si>
  <si>
    <t>Days Subprovider  - PSYCH</t>
  </si>
  <si>
    <t>Days Subprovider  - REHAB</t>
  </si>
  <si>
    <t>Provider Discharges</t>
  </si>
  <si>
    <t>Subprovider Discharges - PSYCH</t>
  </si>
  <si>
    <t>Subprovider Discharges - REHAB</t>
  </si>
  <si>
    <t>Col 56/Col 50</t>
  </si>
  <si>
    <t>Caromont Regional Medical Center (Gaston)</t>
  </si>
  <si>
    <t>Prior Year RCCs</t>
  </si>
  <si>
    <t>Column D Line 7</t>
  </si>
  <si>
    <t>Column D 
Line 2</t>
  </si>
  <si>
    <t>Column D 
Line 3</t>
  </si>
  <si>
    <t>Column D 
Line 4</t>
  </si>
  <si>
    <t>Column D 
Line 5</t>
  </si>
  <si>
    <t>Column D 
Line 6</t>
  </si>
  <si>
    <t>Column D 
Line 7</t>
  </si>
  <si>
    <t>Column D 
Line 9</t>
  </si>
  <si>
    <t>RCC
Line 17</t>
  </si>
  <si>
    <t>RCC
Line 18</t>
  </si>
  <si>
    <t>RCC
Line 19</t>
  </si>
  <si>
    <t>Column A 
Line 12</t>
  </si>
  <si>
    <t>Column B 
Line 12</t>
  </si>
  <si>
    <t>Column C Line 12</t>
  </si>
  <si>
    <t>Column D Line 12</t>
  </si>
  <si>
    <t>Column A 
Line 13</t>
  </si>
  <si>
    <t>Column B 
Line 13</t>
  </si>
  <si>
    <t>Column C Line 13</t>
  </si>
  <si>
    <t>Column D Line 13</t>
  </si>
  <si>
    <t>SubProvider Total Medicaid OP Costs - PSYCH</t>
  </si>
  <si>
    <t>Total Faciility OP Charges</t>
  </si>
  <si>
    <t>Model/Schedule B</t>
  </si>
  <si>
    <t>Cape Fear Valley Hoke Hospital</t>
  </si>
  <si>
    <t>TOTALS</t>
  </si>
  <si>
    <t>UNC</t>
  </si>
  <si>
    <t>CHS Lincoln</t>
  </si>
  <si>
    <t>CHS Northeast</t>
  </si>
  <si>
    <t xml:space="preserve">CHS Pineville </t>
  </si>
  <si>
    <t>CHS Union</t>
  </si>
  <si>
    <t>CHS University</t>
  </si>
  <si>
    <t>New Lifecare Hospitals</t>
  </si>
  <si>
    <t>Totals
IP + OP</t>
  </si>
  <si>
    <t>IP Check of Equity Payments + Enhanced Payments = Deficits</t>
  </si>
  <si>
    <t>OP Check of Equity Payments + Enhanced Payments = Deficits</t>
  </si>
  <si>
    <t>L = F + K</t>
  </si>
  <si>
    <t>Source Total to Reconcile</t>
  </si>
  <si>
    <t>IP Medicaid Rate Change Factor</t>
  </si>
  <si>
    <t>IP Medicaid MMIS Payments Adjusted for Inflation and Vol Adjustment</t>
  </si>
  <si>
    <t>O</t>
  </si>
  <si>
    <t>Q</t>
  </si>
  <si>
    <t>S</t>
  </si>
  <si>
    <t>Impact of Medicaid Teaching Payment Cut</t>
  </si>
  <si>
    <t>Column D 
Line 8</t>
  </si>
  <si>
    <t>% OP Medicaid Costs to Total OP Facility Costs</t>
  </si>
  <si>
    <t>Total Covered Medicaid Outpatient Charges</t>
  </si>
  <si>
    <t>SubProvider Total Covered Medicaid Outpatient Charges - PSYCH</t>
  </si>
  <si>
    <t>SubProvider Total Covered Medicaid Outpatient Charges - REHAB</t>
  </si>
  <si>
    <t>Medicaid Outpatient Costs</t>
  </si>
  <si>
    <t>SubProvider Outpatient Costs - PSYCH</t>
  </si>
  <si>
    <t>SubProvider Outpatient Costs - REHAB</t>
  </si>
  <si>
    <t>DCN Calculated</t>
  </si>
  <si>
    <t>Charlotte Mecklenburg Hospital</t>
  </si>
  <si>
    <t xml:space="preserve">Memorial Mission </t>
  </si>
  <si>
    <t>High Point Regional Medical Center</t>
  </si>
  <si>
    <t>Scotland Health Care System</t>
  </si>
  <si>
    <t>Wayne Memorial Hospital</t>
  </si>
  <si>
    <t>Rutherford Hospital</t>
  </si>
  <si>
    <t>Harris Regional Hospital (Westcare)</t>
  </si>
  <si>
    <t>Margaret R.Pardee Memorial Hospital</t>
  </si>
  <si>
    <t>Park Ridge Hospital (Fletcher Hospital)</t>
  </si>
  <si>
    <t>Lenoir Memorial Hospital</t>
  </si>
  <si>
    <t>Duke University</t>
  </si>
  <si>
    <t>Kings Mountain Hospital</t>
  </si>
  <si>
    <t>Iredell Memorial Hospital</t>
  </si>
  <si>
    <t>Pitt County Memorial Hospital (Vidant Medical Center)</t>
  </si>
  <si>
    <t>Caldwell Memorial Hospital</t>
  </si>
  <si>
    <t>North Carolina Specialty/Eye and Ear</t>
  </si>
  <si>
    <t>Southeastern Regional Medical Center</t>
  </si>
  <si>
    <t>UNC Hospital</t>
  </si>
  <si>
    <t>Columbus Regional Healthcare System</t>
  </si>
  <si>
    <t>Wake Medical Center</t>
  </si>
  <si>
    <t>Alamance Regional</t>
  </si>
  <si>
    <t>Duke Health Raleigh Hospital</t>
  </si>
  <si>
    <t>Blue Ridge Healthcare Hospitals</t>
  </si>
  <si>
    <t>Thomasville Medical Center    (Community General)</t>
  </si>
  <si>
    <t xml:space="preserve">McDowell Hospital </t>
  </si>
  <si>
    <t>Moses H. Cone Memorial Hospital</t>
  </si>
  <si>
    <t>Lexington Memorial Hospital</t>
  </si>
  <si>
    <t>Carolinas Medical Center Mercy Hospital</t>
  </si>
  <si>
    <t>Roanoke Chowan Hospital (Vindant Roanoke-Chowan Hospital)</t>
  </si>
  <si>
    <t>Heritage Hospital (Vidant Edgecombe Hospital)</t>
  </si>
  <si>
    <t>FirstHealth Moore Regional Hosp</t>
  </si>
  <si>
    <t>Frye Regional Medical Ctr</t>
  </si>
  <si>
    <t>Duplin General Hospital</t>
  </si>
  <si>
    <t>Granville Medical Center</t>
  </si>
  <si>
    <t>Lake Norman Regional Medical Center</t>
  </si>
  <si>
    <t xml:space="preserve">Charlotte Mecklenburg Hospital </t>
  </si>
  <si>
    <t>CarolinaEast Regional Medical Ctr (Craven Regional Medical Ctr)</t>
  </si>
  <si>
    <t>Maria Parham Hospital</t>
  </si>
  <si>
    <t>New Hanover Regional Medical Ctr.</t>
  </si>
  <si>
    <t>Carolinas Medical Ctr - Lincoln</t>
  </si>
  <si>
    <t>Medical Park Hospital</t>
  </si>
  <si>
    <t>Carolinas Medical Ctr University Hospital</t>
  </si>
  <si>
    <t>Presbyterian Hospital Matthews</t>
  </si>
  <si>
    <t>Western Wake Medical Center</t>
  </si>
  <si>
    <t>Presbyterian Hospital Huntersville</t>
  </si>
  <si>
    <t>Beaufort Community Hospital (3400038)</t>
  </si>
  <si>
    <t>CAPE FEAR VALLEY HOKE HOSPITAL (4/14 - 9/30)</t>
  </si>
  <si>
    <t>Our Community Hospital   CAH</t>
  </si>
  <si>
    <t>FirstHealth Montgomery Memorial Hosp   CAH</t>
  </si>
  <si>
    <t>Bertie Memorial Hospital   CAH (Vidant Bertie Hospital)</t>
  </si>
  <si>
    <t>Swain County Hospital   CAH</t>
  </si>
  <si>
    <t>Pender Memorial Hospital   CAH</t>
  </si>
  <si>
    <t xml:space="preserve">Chatham Hospital   CAH </t>
  </si>
  <si>
    <t>Washington County Hospital   CAH</t>
  </si>
  <si>
    <t>Bladen County Hospital      Effective 10/01/03  CAH</t>
  </si>
  <si>
    <t>Highlands Cashiers         Effective 3/1/04   CAH</t>
  </si>
  <si>
    <t>Transylvania Community Hospital   CAH</t>
  </si>
  <si>
    <t>Alleghany Memorial Hospital CAH</t>
  </si>
  <si>
    <t xml:space="preserve">St. Luke's Hospital </t>
  </si>
  <si>
    <t>Charles A. Cannon Memorial Hospital (CAH)</t>
  </si>
  <si>
    <t>The Outer Banks Hospital (CAH)</t>
  </si>
  <si>
    <t>Ashe Memorial Hospital (CAH)</t>
  </si>
  <si>
    <t>Angel Medical Center</t>
  </si>
  <si>
    <t xml:space="preserve">J. Arthur Dosher Memorial Hospital </t>
  </si>
  <si>
    <t>Blue Ridge Hospital System</t>
  </si>
  <si>
    <t>Kindred Hospital-Greensboro   LTACH</t>
  </si>
  <si>
    <t>SSH Winston Salem</t>
  </si>
  <si>
    <t>SSH Durham no cost report</t>
  </si>
  <si>
    <t>Crawley Memorial Hospital</t>
  </si>
  <si>
    <t>SSH Greensboro</t>
  </si>
  <si>
    <t>CarePartners Rehab (Thoms Rehabilitation Hospital)</t>
  </si>
  <si>
    <t>Charlotte Institute of Rehab.</t>
  </si>
  <si>
    <t xml:space="preserve">Central Regional </t>
  </si>
  <si>
    <t>Old Vineyard</t>
  </si>
  <si>
    <t>Brynn Marr</t>
  </si>
  <si>
    <t>R.J. Blackley ADATC</t>
  </si>
  <si>
    <t>Select Specialty Hospital - Greensboro</t>
  </si>
  <si>
    <t>FY 2018 Volume Adj</t>
  </si>
  <si>
    <t>FY 2018 Medicaid Outpatient Volume Adjustment</t>
  </si>
  <si>
    <t>Col 93 + Col 94 + Col 95 + Col 96</t>
  </si>
  <si>
    <t>Col 101 + Col 102 + Col 103 + Col 104</t>
  </si>
  <si>
    <t>Col 93 + Col 94 + Col 101 + Col 102</t>
  </si>
  <si>
    <t>Col 96 + Col 97 + Col 103 + Col 104</t>
  </si>
  <si>
    <t>Col 107 + Col 108</t>
  </si>
  <si>
    <t>Col 108*Col 111</t>
  </si>
  <si>
    <t>Tab 29 Inflation</t>
  </si>
  <si>
    <t>Col 108*70%*Col 109</t>
  </si>
  <si>
    <t>Harnett Health System</t>
  </si>
  <si>
    <t>Stanly Memorial Hospital 3/1/2016 - 12/31/2016</t>
  </si>
  <si>
    <t>Yadkin Valley Community Hospital   Closed / Bankrupt</t>
  </si>
  <si>
    <t>Carolinas Specialty Hospital</t>
  </si>
  <si>
    <t>UNC Rockingham</t>
  </si>
  <si>
    <t>LifeBrite Hospital Group of Stokes, LLC</t>
  </si>
  <si>
    <t>GOOD HOPE HOSPITAL, INC.</t>
  </si>
  <si>
    <t>SBH Wilmington LLC</t>
  </si>
  <si>
    <t>2018 percentage increase in OP charges</t>
  </si>
  <si>
    <t>Hospitals are to enter 2018 percentage increase in OP charges.</t>
  </si>
  <si>
    <t>2018 percentage increase in IP charges</t>
  </si>
  <si>
    <t>Hospitals are to enter 2018 percentage increase in IP charges.</t>
  </si>
  <si>
    <t>T = R * 0.3 + S</t>
  </si>
  <si>
    <t>SA</t>
  </si>
  <si>
    <t>IP Deficit Equity Payments Less UCC Cost Payments</t>
  </si>
  <si>
    <t>OP Deficit Equity Payments Less UCC Cost Payments</t>
  </si>
  <si>
    <t>2.04%, IP Rate</t>
  </si>
  <si>
    <t>2.04%, OP Rate</t>
  </si>
  <si>
    <t>Based on GAP Hospital Type 
Eligible for Deficit Equity Payment</t>
  </si>
  <si>
    <t>Based on GAP Hospital Type 
Deficit Equity Assessment Table</t>
  </si>
  <si>
    <t>Based on GAP Hospital Type 
Facility Subject to IP UPL Assessment?</t>
  </si>
  <si>
    <t>Inpatient Portion of Payment   (Enhanced Payments to NQPH Facilities Only)</t>
  </si>
  <si>
    <t>Outpatient Portion of Payment   (Enhanced Payments to NQPH Facilities Only)</t>
  </si>
  <si>
    <t>Total Annual QPH DSH Dollar Distribution or NQPH UCC Enhanced Payments Per SPA Calculation for Applicable QPH Facilities, or 
Actual DSH Payments for NQPH Facilities</t>
  </si>
  <si>
    <t>Total IP Hospital Service Costs</t>
  </si>
  <si>
    <t>Total OP Hospital Service Costs</t>
  </si>
  <si>
    <t>State Top 20</t>
  </si>
  <si>
    <t>2019 percentage increase in OP charges</t>
  </si>
  <si>
    <t>2017 OP RCC Line 54</t>
  </si>
  <si>
    <t>2017 OP RCC Line 57</t>
  </si>
  <si>
    <t>2017 OP RCC Line 58</t>
  </si>
  <si>
    <t>Hospitals are to enter 2019 percentage increase in OP charges.</t>
  </si>
  <si>
    <t>Hospitals are to enter the RCC from Worksheet C, Part 1, Line 54, Column 9 of the 2017 Medicaid Cost Report</t>
  </si>
  <si>
    <t>Hospitals are to enter the RCC from Worksheet C, Part 1, Line 57, Column 9 of the 2017 Medicaid Cost Report</t>
  </si>
  <si>
    <t>Hospitals are to enter the RCC from Worksheet C, Part 1, Line 58, Column 9 of the 2017 Medicaid Cost Report</t>
  </si>
  <si>
    <t>Imaging Procedure Codes 1-20</t>
  </si>
  <si>
    <t>DESCRIPTION</t>
  </si>
  <si>
    <t>Dropped in 2019</t>
  </si>
  <si>
    <t>Added in 2019</t>
  </si>
  <si>
    <t>CT HEAD/BRAIN W/O CONTRAST MATERIAL</t>
  </si>
  <si>
    <t>CT MAXILLOFACIAL W/O CONTRAST MATERIAL</t>
  </si>
  <si>
    <t>CT SOFT TISSUE NECK W/CONTRAST MATERIAL</t>
  </si>
  <si>
    <t>MRI BRAIN BRAIN STEM W/O CONTRAST MATERIAL</t>
  </si>
  <si>
    <t>MRI BRAIN BRAIN STEM W/O W/CONTRAST MATERIAL</t>
  </si>
  <si>
    <t>RADIOLOGIC EXAM CHEST 2 VIEWS</t>
  </si>
  <si>
    <t>CT THORAX W/O CONTRAST MATERIAL</t>
  </si>
  <si>
    <t>CT THORAX W/CONTRAST MATERIAL</t>
  </si>
  <si>
    <t>CT ANGIOGRAPHY CHEST W/CONTRAST/NONCONTRAST</t>
  </si>
  <si>
    <t>RADEX SPINE LUMBOSACRAL 2/3 VIEWS</t>
  </si>
  <si>
    <t>RADEX SPINE LUMBOSACRAL MINIMUM 4 VIEWS</t>
  </si>
  <si>
    <t>CT CERVICAL SPINE W/O CONTRAST MATERIAL</t>
  </si>
  <si>
    <t>MRI SPINAL CANAL CERVICAL W/O CONTRAST MATRL</t>
  </si>
  <si>
    <t>MRI SPINAL CANAL LUMBAR W/O CONTRAST MATERIAL</t>
  </si>
  <si>
    <t>MRI ANY JT UPPER EXTREMITY W/O CONTRAST MATRL</t>
  </si>
  <si>
    <t>MRI ANY JT LOWER EXTREM W/O CONTRAST MATRL</t>
  </si>
  <si>
    <t>RADIOLOGIC EXAM ABDOMEN 1 VIEW</t>
  </si>
  <si>
    <t>CT ABDOMEN &amp; PELVIS W/O CONTRAST MATERIAL</t>
  </si>
  <si>
    <t>CT ABDOMEN &amp; PELVIS W/CONTRAST MATERIAL</t>
  </si>
  <si>
    <t>MRI ABDOMEN W/O &amp; W/CONTRAST MATERIAL</t>
  </si>
  <si>
    <t>Surgical Procedure Codes 1-20</t>
  </si>
  <si>
    <t>26055</t>
  </si>
  <si>
    <t>TENDON SHEATH INCISION</t>
  </si>
  <si>
    <t>29827</t>
  </si>
  <si>
    <t>ARTHROSCOPY SHOULDER ROTATOR CUFF REPAIR</t>
  </si>
  <si>
    <t>29881</t>
  </si>
  <si>
    <t>29880</t>
  </si>
  <si>
    <t>ARTHRS KNEE W/MENISCECTOMY MED&amp;LAT W/SHAVING</t>
  </si>
  <si>
    <t>42820</t>
  </si>
  <si>
    <t>ARTHRS KNE SURG W/MENISCECTOMY MED/LAT W/SHVG</t>
  </si>
  <si>
    <t>42830</t>
  </si>
  <si>
    <t>TONSILLECTOMY &amp; ADENOIDECTOMY &lt;AGE 12</t>
  </si>
  <si>
    <t>43235</t>
  </si>
  <si>
    <t>ADENOIDECTOMY PRIMARY &lt;AGE 12</t>
  </si>
  <si>
    <t>ESOPHAGOGASTRODUODENOSCOPY TRANSORAL DIAGNOSTIC</t>
  </si>
  <si>
    <t>43248</t>
  </si>
  <si>
    <t>43239</t>
  </si>
  <si>
    <t>EGD TRANSORAL BIOPSY SINGLE/MULTIPLE</t>
  </si>
  <si>
    <t>43249</t>
  </si>
  <si>
    <t>EGD INSERT GUIDE WIRE DILATOR PASSAGE ESOPHAGUS</t>
  </si>
  <si>
    <t>45378</t>
  </si>
  <si>
    <t>EGD BALLOON DILATION ESOPHAGUS &lt;30 MM DIAM</t>
  </si>
  <si>
    <t>45380</t>
  </si>
  <si>
    <t>COLONOSCOPY FLX DX W/COLLJ SPEC WHEN PFRMD</t>
  </si>
  <si>
    <t>45384</t>
  </si>
  <si>
    <t>COLONOSCOPY W/BIOPSY SINGLE/MULTIPLE</t>
  </si>
  <si>
    <t>45385</t>
  </si>
  <si>
    <t>COLSC FLX W/RMVL OF TUMOR POLYP LESION SNARE TQ</t>
  </si>
  <si>
    <t>62323</t>
  </si>
  <si>
    <t>NJX DX/THER SBST INTRLMNR LMBR/SAC W/IMG GDN</t>
  </si>
  <si>
    <t>64483</t>
  </si>
  <si>
    <t>NJX ANES&amp;/STRD W/IMG TFRML EDRL LMBR/SAC 1 LVL</t>
  </si>
  <si>
    <t>64721</t>
  </si>
  <si>
    <t>NEUROPLASTY &amp;/TRANSPOS MEDIAN NRV CARPAL TUNNE</t>
  </si>
  <si>
    <t>66821</t>
  </si>
  <si>
    <t>POST-CATARACT LASER SURGERY</t>
  </si>
  <si>
    <t>66982</t>
  </si>
  <si>
    <t>XCAPSULAR CATARACT RMVL INSJ LENS PROSTH 1 STG</t>
  </si>
  <si>
    <t>66984</t>
  </si>
  <si>
    <t>CATARACT REMOVAL INSERTION OF LENS</t>
  </si>
  <si>
    <t>69436</t>
  </si>
  <si>
    <t>TYMPANOSTOMY GENERAL ANESTHESIA</t>
  </si>
  <si>
    <t>2017 OP RCC Line 50</t>
  </si>
  <si>
    <t>Hospitals are to enter the RCC from Worksheet C, Part 1, Line 50, Column 9 of the 2017 Medicaid Cost Report</t>
  </si>
  <si>
    <t>2017 IP Mcd RCC</t>
  </si>
  <si>
    <t>2019 percentage increase in IP charges</t>
  </si>
  <si>
    <t>Hospitals are to enter 2019 percentage increase in IP charges.</t>
  </si>
  <si>
    <t>3400151x</t>
  </si>
  <si>
    <t>Oct. 2018 - Sep. 2019</t>
  </si>
  <si>
    <t>FY 2017 PS&amp;R Inpatient Charges</t>
  </si>
  <si>
    <t>FY 2017 Medicaid Inpatient Cost-to-Charge Ratios</t>
  </si>
  <si>
    <t>FY 2017 Inpatient Charges Times Cost-to-Charge ratio Times Volume Adj</t>
  </si>
  <si>
    <t>FY 2017 PS&amp;R Inpatient Gross Payment Allowed Less Recoupments and Excluding DSH</t>
  </si>
  <si>
    <t>FY 2017 Medicaid Outpatient Cost-to-Charge Ratios</t>
  </si>
  <si>
    <t>FY 2017 PS&amp;R Outpatient Charges Times Medicaid Outpatient CCR &amp; Volume Adj</t>
  </si>
  <si>
    <t>D = A * B * (1+C)</t>
  </si>
  <si>
    <t>F = D * E</t>
  </si>
  <si>
    <t>J = G * H * I * (1+ C)</t>
  </si>
  <si>
    <t>K = F - J</t>
  </si>
  <si>
    <t>L = K * 
QPH @100%
NQPH @4.81%</t>
  </si>
  <si>
    <t>P = M * N * (1+O)</t>
  </si>
  <si>
    <t>R = P * Q * O</t>
  </si>
  <si>
    <t>U = K * 
QPH @100%
NQPH @4.81%</t>
  </si>
  <si>
    <t>V = U + L</t>
  </si>
  <si>
    <t>W = K + T</t>
  </si>
  <si>
    <t xml:space="preserve">CHS Cleveland </t>
  </si>
  <si>
    <t>AdventHealth Hendersonville</t>
  </si>
  <si>
    <t xml:space="preserve">UNC Lenoir Memorial Hospital </t>
  </si>
  <si>
    <t xml:space="preserve">CHS Kings Mountain Hospital </t>
  </si>
  <si>
    <t>Sentara Albemarle Medical Center</t>
  </si>
  <si>
    <t xml:space="preserve">CHS Stanly </t>
  </si>
  <si>
    <t>Vidant - Halifax Regional Medical Center</t>
  </si>
  <si>
    <t>Walter B. Jones ADATC</t>
  </si>
  <si>
    <t>Strategic Behavioral Center - Garner</t>
  </si>
  <si>
    <t>IP IGT Amount</t>
  </si>
  <si>
    <t>IP Tax Def Eq Amt</t>
  </si>
  <si>
    <t>NQPH Rout DSH</t>
  </si>
  <si>
    <t>%age IP Cost not Paid</t>
  </si>
  <si>
    <t>OP IGT Amount</t>
  </si>
  <si>
    <t>OP Tax Def Eq Amt</t>
  </si>
  <si>
    <t>%age OP Cost not Paid</t>
  </si>
  <si>
    <t>Annual Inpatient Medicaid Cost Deficit as Calculated on 20_Enhanced Payments Tab</t>
  </si>
  <si>
    <t>Annual Outpatient Medicaid Cost Deficit as Calculated on 20_Enhanced Payments Tab</t>
  </si>
  <si>
    <t>B = A * 0.3284 Which is 1 - FFP</t>
  </si>
  <si>
    <t>D = C * 0.3284 Which is 1 - FFP</t>
  </si>
  <si>
    <t>E = B + D</t>
  </si>
  <si>
    <t>No Sched C</t>
  </si>
  <si>
    <t>Check</t>
  </si>
  <si>
    <t>1_Hospital Control List 2019</t>
  </si>
  <si>
    <t>33_Hospital Service Cost Tax</t>
  </si>
  <si>
    <t>3_GAP Assumptions</t>
  </si>
  <si>
    <t>G = If E = Yes, 
OP Rate * F</t>
  </si>
  <si>
    <t>H = D + G</t>
  </si>
  <si>
    <r>
      <t xml:space="preserve">Total Deficit
</t>
    </r>
    <r>
      <rPr>
        <u/>
        <sz val="10"/>
        <rFont val="Arial"/>
        <family val="2"/>
      </rPr>
      <t>Payment %</t>
    </r>
  </si>
  <si>
    <t>Hospital Type</t>
  </si>
  <si>
    <t>1_Hospital Control List 2019 Tab</t>
  </si>
  <si>
    <t>20_Enhanced Payments Tab</t>
  </si>
  <si>
    <t>14_Teaching Hospitals Tab</t>
  </si>
  <si>
    <t>39_Basic Rate Adj Tab</t>
  </si>
  <si>
    <t>3_GAP Assumptions Tab</t>
  </si>
  <si>
    <t>F = (Col B Less SUM Col's C Through Col E) Limited to Costs</t>
  </si>
  <si>
    <t>K = (Col H Less Col I Less Col J) Limited to Costs</t>
  </si>
  <si>
    <t/>
  </si>
  <si>
    <t>FY 2017 Medicaid Cost Report - Source of RCC's (Schedule B)</t>
  </si>
  <si>
    <t>Tax for Non-Deficit UPL from 2018 Final Model</t>
  </si>
  <si>
    <t>Tax for Deficit Equity Payments from 2018 Final Model</t>
  </si>
  <si>
    <t>2.05%, IP Rate</t>
  </si>
  <si>
    <t>2.05%, OP Rate</t>
  </si>
  <si>
    <t>2018 IP Tax</t>
  </si>
  <si>
    <t>2018 OP Tax</t>
  </si>
  <si>
    <t>2018 Total Tax</t>
  </si>
  <si>
    <t>From 2017 Model</t>
  </si>
  <si>
    <t>1.61%, NQPH IP Rate 1.61%, QPH IP Rate</t>
  </si>
  <si>
    <t>1.61%, NQPH OP Rate 1.61%, QPH OP Rate</t>
  </si>
  <si>
    <t>6/30/2017</t>
  </si>
  <si>
    <t>2/29/2017</t>
  </si>
  <si>
    <t>3401317x</t>
  </si>
  <si>
    <t>Vidant Chowan Hospital    CAH</t>
  </si>
  <si>
    <t>Murphy Medical Center</t>
  </si>
  <si>
    <t>Per 2018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</si>
</sst>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409]d\-mmm;@"/>
    <numFmt numFmtId="166" formatCode="m/d/yy;@"/>
    <numFmt numFmtId="167" formatCode="_(* #,##0.000000_);_(* \(#,##0.000000\);_(* &quot;-&quot;??_);_(@_)"/>
    <numFmt numFmtId="168" formatCode="0.0000"/>
    <numFmt numFmtId="169" formatCode="0_);\(0\)"/>
    <numFmt numFmtId="170" formatCode="_(* #,##0.00000_);_(* \(#,##0.00000\);_(* &quot;-&quot;?????_);_(@_)"/>
    <numFmt numFmtId="171" formatCode="_(* #,##0.00000_);_(* \(#,##0.00000\);_(* &quot;-&quot;??_);_(@_)"/>
    <numFmt numFmtId="172" formatCode="0.000"/>
    <numFmt numFmtId="173" formatCode="0.00000"/>
    <numFmt numFmtId="174" formatCode="_(* #,##0.00000_);_(* \(#,##0.00000\);_(* &quot;-&quot;??????_);_(@_)"/>
    <numFmt numFmtId="175" formatCode="#,##0.000_);[Red]\(#,##0.000\)"/>
    <numFmt numFmtId="176" formatCode="_(* #,##0.0000_);_(* \(#,##0.0000\);_(* &quot;-&quot;??_);_(@_)"/>
    <numFmt numFmtId="177" formatCode="_(&quot;$&quot;* #,##0.0000000_);_(&quot;$&quot;* \(#,##0.0000000\);_(&quot;$&quot;* &quot;-&quot;??_);_(@_)"/>
    <numFmt numFmtId="178" formatCode="&quot;$&quot;#,##0\ ;\(&quot;$&quot;#,##0\)"/>
    <numFmt numFmtId="179" formatCode="_([$€-2]* #,##0.00_);_([$€-2]* \(#,##0.00\);_([$€-2]* &quot;-&quot;??_)"/>
    <numFmt numFmtId="180" formatCode="0;[Red]0"/>
    <numFmt numFmtId="181" formatCode="yyyy"/>
    <numFmt numFmtId="182" formatCode="_(* #,##0.0_);_(* \(#,##0.0\);_(* &quot;-&quot;??_);_(@_)"/>
    <numFmt numFmtId="183" formatCode="0.0000000%"/>
    <numFmt numFmtId="184" formatCode="0.000%"/>
    <numFmt numFmtId="185" formatCode="&quot;$&quot;#,##0"/>
    <numFmt numFmtId="186" formatCode="_(* #,##0.000000_);_(* \(#,##0.000000\);_(* &quot;-&quot;?????_);_(@_)"/>
    <numFmt numFmtId="187" formatCode="0.00000%"/>
    <numFmt numFmtId="188" formatCode="0.000000"/>
    <numFmt numFmtId="189" formatCode="m/dd/yyyy"/>
    <numFmt numFmtId="190" formatCode="_(* #,##0.0000000_);_(* \(#,##0.0000000\);_(* &quot;-&quot;??_);_(@_)"/>
  </numFmts>
  <fonts count="53">
    <font>
      <sz val="11"/>
      <color theme="1"/>
      <name val="Times New Roman"/>
      <family val="2"/>
    </font>
    <font>
      <sz val="10"/>
      <name val="Arial"/>
      <family val="2"/>
    </font>
    <font>
      <sz val="10"/>
      <color indexed="9"/>
      <name val="Arial"/>
      <family val="2"/>
    </font>
    <font>
      <b/>
      <sz val="10"/>
      <name val="Arial"/>
      <family val="2"/>
    </font>
    <font>
      <sz val="8"/>
      <name val="Arial"/>
      <family val="2"/>
    </font>
    <font>
      <sz val="10"/>
      <name val="Helv"/>
    </font>
    <font>
      <u/>
      <sz val="7.5"/>
      <color indexed="12"/>
      <name val="Arial"/>
      <family val="2"/>
    </font>
    <font>
      <sz val="12"/>
      <color indexed="12"/>
      <name val="Arial"/>
      <family val="2"/>
    </font>
    <font>
      <sz val="11"/>
      <name val="Arial"/>
      <family val="2"/>
    </font>
    <font>
      <sz val="10"/>
      <name val="MS Sans Serif"/>
      <family val="2"/>
    </font>
    <font>
      <sz val="10"/>
      <color indexed="24"/>
      <name val="Arial"/>
      <family val="2"/>
    </font>
    <font>
      <sz val="12"/>
      <name val="Helv"/>
    </font>
    <font>
      <b/>
      <sz val="10"/>
      <color indexed="10"/>
      <name val="Wingdings"/>
      <charset val="2"/>
    </font>
    <font>
      <b/>
      <sz val="12"/>
      <name val="Arial"/>
      <family val="2"/>
    </font>
    <font>
      <b/>
      <sz val="1"/>
      <color indexed="8"/>
      <name val="Courier"/>
      <family val="3"/>
    </font>
    <font>
      <u/>
      <sz val="10"/>
      <color indexed="12"/>
      <name val="Arial"/>
      <family val="2"/>
    </font>
    <font>
      <sz val="10"/>
      <color indexed="18"/>
      <name val="Arial"/>
      <family val="2"/>
    </font>
    <font>
      <b/>
      <sz val="14"/>
      <name val="Helv"/>
    </font>
    <font>
      <sz val="8"/>
      <name val="Helvecta"/>
    </font>
    <font>
      <sz val="12"/>
      <name val="Tahoma"/>
      <family val="2"/>
    </font>
    <font>
      <sz val="10"/>
      <color indexed="8"/>
      <name val="Arial"/>
      <family val="2"/>
    </font>
    <font>
      <sz val="10"/>
      <color indexed="12"/>
      <name val="Arial"/>
      <family val="2"/>
    </font>
    <font>
      <b/>
      <sz val="8"/>
      <color indexed="8"/>
      <name val="MS Sans Serif"/>
      <family val="2"/>
    </font>
    <font>
      <b/>
      <sz val="10"/>
      <name val="MS Sans Serif"/>
      <family val="2"/>
    </font>
    <font>
      <b/>
      <sz val="9"/>
      <name val="Arial"/>
      <family val="2"/>
    </font>
    <font>
      <sz val="24"/>
      <color indexed="13"/>
      <name val="Helv"/>
    </font>
    <font>
      <u/>
      <sz val="10"/>
      <name val="Arial"/>
      <family val="2"/>
    </font>
    <font>
      <sz val="10"/>
      <name val="Century Gothic"/>
      <family val="2"/>
    </font>
    <font>
      <u val="double"/>
      <sz val="10"/>
      <name val="Arial"/>
      <family val="2"/>
    </font>
    <font>
      <b/>
      <sz val="8"/>
      <name val="Arial"/>
      <family val="2"/>
    </font>
    <font>
      <b/>
      <u/>
      <sz val="8"/>
      <name val="Arial"/>
      <family val="2"/>
    </font>
    <font>
      <b/>
      <sz val="12"/>
      <name val="Century Gothic"/>
      <family val="2"/>
    </font>
    <font>
      <b/>
      <u/>
      <sz val="10"/>
      <name val="Arial"/>
      <family val="2"/>
    </font>
    <font>
      <b/>
      <vertAlign val="superscript"/>
      <sz val="11"/>
      <color indexed="10"/>
      <name val="Times New Roman"/>
      <family val="1"/>
    </font>
    <font>
      <sz val="11"/>
      <color theme="1"/>
      <name val="Times New Roman"/>
      <family val="2"/>
    </font>
    <font>
      <sz val="12"/>
      <color theme="1"/>
      <name val="Calibri"/>
      <family val="2"/>
      <scheme val="minor"/>
    </font>
    <font>
      <sz val="11"/>
      <color theme="1"/>
      <name val="Calibri"/>
      <family val="2"/>
      <scheme val="minor"/>
    </font>
    <font>
      <u/>
      <sz val="10"/>
      <color rgb="FF004488"/>
      <name val="Arial"/>
      <family val="2"/>
    </font>
    <font>
      <u/>
      <sz val="10"/>
      <color theme="10"/>
      <name val="Arial"/>
      <family val="2"/>
    </font>
    <font>
      <u/>
      <sz val="11"/>
      <color theme="10"/>
      <name val="Calibri"/>
      <family val="2"/>
      <scheme val="minor"/>
    </font>
    <font>
      <sz val="10"/>
      <color theme="1"/>
      <name val="Arial"/>
      <family val="2"/>
    </font>
    <font>
      <b/>
      <sz val="11"/>
      <color theme="1"/>
      <name val="Times New Roman"/>
      <family val="1"/>
    </font>
    <font>
      <b/>
      <u/>
      <sz val="11"/>
      <color theme="1"/>
      <name val="Times New Roman"/>
      <family val="1"/>
    </font>
    <font>
      <sz val="11"/>
      <color rgb="FF000000"/>
      <name val="Times New Roman"/>
      <family val="2"/>
    </font>
    <font>
      <b/>
      <vertAlign val="superscript"/>
      <sz val="11"/>
      <color rgb="FFFF0000"/>
      <name val="Times New Roman"/>
      <family val="1"/>
    </font>
    <font>
      <vertAlign val="superscript"/>
      <sz val="11"/>
      <color rgb="FFFF0000"/>
      <name val="Times New Roman"/>
      <family val="1"/>
    </font>
    <font>
      <b/>
      <sz val="11"/>
      <color theme="1"/>
      <name val="Calibri"/>
      <family val="2"/>
      <scheme val="minor"/>
    </font>
    <font>
      <sz val="11"/>
      <color indexed="8"/>
      <name val="Calibri"/>
      <family val="2"/>
      <scheme val="minor"/>
    </font>
    <font>
      <sz val="11"/>
      <name val="Calibri"/>
      <family val="2"/>
      <scheme val="minor"/>
    </font>
    <font>
      <b/>
      <sz val="11"/>
      <name val="Arial"/>
      <family val="2"/>
    </font>
    <font>
      <b/>
      <u/>
      <sz val="12"/>
      <name val="Arial"/>
      <family val="2"/>
    </font>
    <font>
      <b/>
      <u val="singleAccounting"/>
      <sz val="10"/>
      <name val="Arial"/>
      <family val="2"/>
    </font>
    <font>
      <b/>
      <u/>
      <sz val="10"/>
      <color indexed="12"/>
      <name val="Arial"/>
      <family val="2"/>
    </font>
  </fonts>
  <fills count="32">
    <fill>
      <patternFill patternType="none"/>
    </fill>
    <fill>
      <patternFill patternType="gray125"/>
    </fill>
    <fill>
      <patternFill patternType="solid">
        <fgColor indexed="43"/>
        <bgColor indexed="15"/>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13"/>
      </patternFill>
    </fill>
    <fill>
      <patternFill patternType="solid">
        <fgColor indexed="9"/>
        <bgColor indexed="64"/>
      </patternFill>
    </fill>
    <fill>
      <patternFill patternType="mediumGray">
        <fgColor indexed="22"/>
      </patternFill>
    </fill>
    <fill>
      <patternFill patternType="solid">
        <fgColor indexed="27"/>
        <bgColor indexed="64"/>
      </patternFill>
    </fill>
    <fill>
      <patternFill patternType="solid">
        <fgColor indexed="12"/>
      </patternFill>
    </fill>
    <fill>
      <patternFill patternType="solid">
        <fgColor indexed="47"/>
        <bgColor indexed="64"/>
      </patternFill>
    </fill>
    <fill>
      <patternFill patternType="solid">
        <fgColor indexed="41"/>
        <bgColor indexed="64"/>
      </patternFill>
    </fill>
    <fill>
      <patternFill patternType="solid">
        <fgColor rgb="FFFFFFCC"/>
      </patternFill>
    </fill>
    <fill>
      <patternFill patternType="solid">
        <fgColor rgb="FF99CC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CF59C"/>
        <bgColor indexed="64"/>
      </patternFill>
    </fill>
    <fill>
      <patternFill patternType="solid">
        <fgColor rgb="FF00B0F0"/>
        <bgColor indexed="64"/>
      </patternFill>
    </fill>
    <fill>
      <patternFill patternType="solid">
        <fgColor rgb="FF043FFC"/>
        <bgColor indexed="64"/>
      </patternFill>
    </fill>
    <fill>
      <patternFill patternType="solid">
        <fgColor rgb="FFFFC000"/>
        <bgColor indexed="64"/>
      </patternFill>
    </fill>
    <fill>
      <patternFill patternType="solid">
        <fgColor theme="4"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8"/>
      </bottom>
      <diagonal/>
    </border>
    <border>
      <left style="thin">
        <color indexed="8"/>
      </left>
      <right style="thin">
        <color indexed="8"/>
      </right>
      <top style="double">
        <color indexed="8"/>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thin">
        <color indexed="64"/>
      </left>
      <right/>
      <top style="thin">
        <color indexed="64"/>
      </top>
      <bottom style="double">
        <color auto="1"/>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diagonal/>
    </border>
    <border>
      <left style="medium">
        <color auto="1"/>
      </left>
      <right style="medium">
        <color auto="1"/>
      </right>
      <top/>
      <bottom style="thin">
        <color indexed="64"/>
      </bottom>
      <diagonal/>
    </border>
    <border>
      <left style="medium">
        <color auto="1"/>
      </left>
      <right style="medium">
        <color auto="1"/>
      </right>
      <top/>
      <bottom style="medium">
        <color auto="1"/>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44">
    <xf numFmtId="0" fontId="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1" fillId="0" borderId="0"/>
    <xf numFmtId="165" fontId="1" fillId="0" borderId="0"/>
    <xf numFmtId="165" fontId="5" fillId="0" borderId="0"/>
    <xf numFmtId="165" fontId="1" fillId="0" borderId="0"/>
    <xf numFmtId="166" fontId="1" fillId="0" borderId="0"/>
    <xf numFmtId="166" fontId="1" fillId="0" borderId="0"/>
    <xf numFmtId="166" fontId="1" fillId="0" borderId="0"/>
    <xf numFmtId="166"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37" fontId="7" fillId="2" borderId="0" applyNumberFormat="0">
      <protection locked="0"/>
    </xf>
    <xf numFmtId="37" fontId="8" fillId="0" borderId="1"/>
    <xf numFmtId="43" fontId="34" fillId="0" borderId="0" applyFont="0" applyFill="0" applyBorder="0" applyAlignment="0" applyProtection="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3" fontId="10" fillId="0" borderId="0" applyFont="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37" fontId="1" fillId="0" borderId="0" applyBorder="0">
      <alignment horizontal="left" vertical="top"/>
      <protection locked="0"/>
    </xf>
    <xf numFmtId="44" fontId="1" fillId="0" borderId="0" applyFont="0" applyFill="0" applyBorder="0" applyAlignment="0" applyProtection="0"/>
    <xf numFmtId="44" fontId="9"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178" fontId="10" fillId="0" borderId="0" applyFont="0" applyFill="0" applyBorder="0" applyAlignment="0" applyProtection="0"/>
    <xf numFmtId="0" fontId="11" fillId="0" borderId="0"/>
    <xf numFmtId="0" fontId="11" fillId="0" borderId="2"/>
    <xf numFmtId="0" fontId="10" fillId="0" borderId="0" applyFont="0" applyFill="0" applyBorder="0" applyAlignment="0" applyProtection="0"/>
    <xf numFmtId="179" fontId="1" fillId="0" borderId="0" applyFont="0" applyFill="0" applyBorder="0" applyAlignment="0" applyProtection="0"/>
    <xf numFmtId="2" fontId="10" fillId="0" borderId="0" applyFont="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80" fontId="12" fillId="0" borderId="0" applyBorder="0">
      <alignment horizontal="left" vertical="top"/>
    </xf>
    <xf numFmtId="0" fontId="37" fillId="0" borderId="0" applyNumberFormat="0" applyFill="0" applyBorder="0" applyAlignment="0" applyProtection="0"/>
    <xf numFmtId="38" fontId="4"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14" fillId="0" borderId="0">
      <protection locked="0"/>
    </xf>
    <xf numFmtId="0" fontId="14" fillId="0" borderId="0">
      <protection locked="0"/>
    </xf>
    <xf numFmtId="165"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xf numFmtId="0" fontId="15" fillId="0" borderId="0" applyNumberFormat="0" applyFill="0" applyBorder="0" applyAlignment="0" applyProtection="0">
      <alignment vertical="top"/>
      <protection locked="0"/>
    </xf>
    <xf numFmtId="10" fontId="4" fillId="4" borderId="1" applyNumberFormat="0" applyBorder="0" applyAlignment="0" applyProtection="0"/>
    <xf numFmtId="41" fontId="16" fillId="5" borderId="0" applyNumberFormat="0" applyBorder="0">
      <alignment horizontal="center" vertical="top"/>
    </xf>
    <xf numFmtId="0" fontId="17" fillId="6" borderId="2"/>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165" fontId="19" fillId="0" borderId="0"/>
    <xf numFmtId="165" fontId="36" fillId="0" borderId="0"/>
    <xf numFmtId="0" fontId="36" fillId="0" borderId="0"/>
    <xf numFmtId="0" fontId="36" fillId="0" borderId="0"/>
    <xf numFmtId="165" fontId="36" fillId="0" borderId="0"/>
    <xf numFmtId="0" fontId="36" fillId="0" borderId="0"/>
    <xf numFmtId="0" fontId="36" fillId="0" borderId="0"/>
    <xf numFmtId="0" fontId="36" fillId="0" borderId="0"/>
    <xf numFmtId="0" fontId="19" fillId="0" borderId="0"/>
    <xf numFmtId="0" fontId="36" fillId="0" borderId="0"/>
    <xf numFmtId="0" fontId="9" fillId="0" borderId="0"/>
    <xf numFmtId="0" fontId="36" fillId="0" borderId="0"/>
    <xf numFmtId="0" fontId="5" fillId="0" borderId="0"/>
    <xf numFmtId="0" fontId="36" fillId="0" borderId="0"/>
    <xf numFmtId="0" fontId="36" fillId="0" borderId="0"/>
    <xf numFmtId="0" fontId="36" fillId="0" borderId="0"/>
    <xf numFmtId="0" fontId="36" fillId="0" borderId="0"/>
    <xf numFmtId="165" fontId="1" fillId="0" borderId="0"/>
    <xf numFmtId="165" fontId="1" fillId="0" borderId="0"/>
    <xf numFmtId="166" fontId="1" fillId="0" borderId="0"/>
    <xf numFmtId="0"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36" fillId="0" borderId="0"/>
    <xf numFmtId="0" fontId="35" fillId="0" borderId="0"/>
    <xf numFmtId="165" fontId="1" fillId="0" borderId="0"/>
    <xf numFmtId="165" fontId="9" fillId="0" borderId="0"/>
    <xf numFmtId="165" fontId="9" fillId="0" borderId="0"/>
    <xf numFmtId="0" fontId="9" fillId="0" borderId="0"/>
    <xf numFmtId="165" fontId="9" fillId="0" borderId="0"/>
    <xf numFmtId="165" fontId="9" fillId="0" borderId="0"/>
    <xf numFmtId="165" fontId="9" fillId="0" borderId="0"/>
    <xf numFmtId="165" fontId="9" fillId="0" borderId="0"/>
    <xf numFmtId="165" fontId="9" fillId="0" borderId="0"/>
    <xf numFmtId="165" fontId="9" fillId="0" borderId="0"/>
    <xf numFmtId="165" fontId="9" fillId="0" borderId="0"/>
    <xf numFmtId="165" fontId="9" fillId="0" borderId="0"/>
    <xf numFmtId="166" fontId="1" fillId="0" borderId="0"/>
    <xf numFmtId="165" fontId="20" fillId="0" borderId="0"/>
    <xf numFmtId="165" fontId="20" fillId="0" borderId="0"/>
    <xf numFmtId="165" fontId="20" fillId="0" borderId="0"/>
    <xf numFmtId="165" fontId="20" fillId="0" borderId="0"/>
    <xf numFmtId="165" fontId="20" fillId="0" borderId="0"/>
    <xf numFmtId="165" fontId="20" fillId="0" borderId="0"/>
    <xf numFmtId="165" fontId="20" fillId="0" borderId="0"/>
    <xf numFmtId="165" fontId="20" fillId="0" borderId="0"/>
    <xf numFmtId="165" fontId="20" fillId="0" borderId="0"/>
    <xf numFmtId="165" fontId="20" fillId="0" borderId="0"/>
    <xf numFmtId="166" fontId="1" fillId="0" borderId="0"/>
    <xf numFmtId="166"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 fillId="0" borderId="0"/>
    <xf numFmtId="165" fontId="1" fillId="0" borderId="0"/>
    <xf numFmtId="166" fontId="1" fillId="0" borderId="0"/>
    <xf numFmtId="165" fontId="1" fillId="0" borderId="0"/>
    <xf numFmtId="165" fontId="1" fillId="0" borderId="0"/>
    <xf numFmtId="165" fontId="1" fillId="0" borderId="0" applyBorder="0"/>
    <xf numFmtId="176" fontId="1" fillId="0" borderId="0" applyBorder="0"/>
    <xf numFmtId="165" fontId="1" fillId="0" borderId="0"/>
    <xf numFmtId="0" fontId="40" fillId="13" borderId="16" applyNumberFormat="0" applyFont="0" applyAlignment="0" applyProtection="0"/>
    <xf numFmtId="9" fontId="34"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21" fillId="4" borderId="0" applyNumberFormat="0" applyBorder="0">
      <alignment horizontal="center" vertical="top"/>
    </xf>
    <xf numFmtId="0" fontId="1" fillId="0" borderId="0"/>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65"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3" fontId="22" fillId="7" borderId="0"/>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165" fontId="23" fillId="0" borderId="5">
      <alignment horizontal="center"/>
    </xf>
    <xf numFmtId="3" fontId="9" fillId="0" borderId="0" applyFont="0" applyFill="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165" fontId="9" fillId="8" borderId="0" applyNumberFormat="0" applyFont="0" applyBorder="0" applyAlignment="0" applyProtection="0"/>
    <xf numFmtId="0" fontId="11" fillId="0" borderId="0"/>
    <xf numFmtId="0" fontId="1" fillId="0" borderId="6" applyNumberFormat="0" applyFont="0" applyFill="0" applyAlignment="0" applyProtection="0"/>
    <xf numFmtId="0" fontId="24" fillId="0" borderId="0" applyNumberFormat="0" applyFill="0" applyBorder="0" applyProtection="0">
      <alignment horizontal="left"/>
    </xf>
    <xf numFmtId="41" fontId="16" fillId="9" borderId="0" applyNumberFormat="0" applyBorder="0">
      <alignment horizontal="center" vertical="top"/>
    </xf>
    <xf numFmtId="0" fontId="11" fillId="0" borderId="2"/>
    <xf numFmtId="49" fontId="3" fillId="0" borderId="0">
      <alignment vertical="top"/>
    </xf>
    <xf numFmtId="0" fontId="25" fillId="10" borderId="0"/>
    <xf numFmtId="181" fontId="1" fillId="0" borderId="0">
      <alignment horizontal="center" vertical="top"/>
    </xf>
    <xf numFmtId="17" fontId="26" fillId="0" borderId="0" applyBorder="0">
      <alignment horizontal="center" vertical="top"/>
    </xf>
    <xf numFmtId="0" fontId="17" fillId="0" borderId="7"/>
    <xf numFmtId="0" fontId="17" fillId="0" borderId="2"/>
  </cellStyleXfs>
  <cellXfs count="706">
    <xf numFmtId="0" fontId="0" fillId="0" borderId="0" xfId="0"/>
    <xf numFmtId="1" fontId="1" fillId="0" borderId="0" xfId="181" applyNumberFormat="1" applyBorder="1"/>
    <xf numFmtId="165" fontId="15" fillId="0" borderId="0" xfId="95" applyFont="1" applyFill="1" applyBorder="1" applyAlignment="1" applyProtection="1">
      <alignment horizontal="center" vertical="center"/>
    </xf>
    <xf numFmtId="165" fontId="1" fillId="0" borderId="0" xfId="181"/>
    <xf numFmtId="165" fontId="1" fillId="0" borderId="0" xfId="181" applyBorder="1"/>
    <xf numFmtId="1" fontId="1" fillId="0" borderId="0" xfId="181" applyNumberFormat="1"/>
    <xf numFmtId="1" fontId="1" fillId="0" borderId="0" xfId="181" applyNumberFormat="1" applyBorder="1" applyAlignment="1">
      <alignment horizontal="right"/>
    </xf>
    <xf numFmtId="183" fontId="1" fillId="0" borderId="0" xfId="187" applyNumberFormat="1" applyFont="1" applyFill="1"/>
    <xf numFmtId="3" fontId="1" fillId="0" borderId="0" xfId="181" applyNumberFormat="1"/>
    <xf numFmtId="165" fontId="1" fillId="0" borderId="0" xfId="181" applyBorder="1" applyAlignment="1">
      <alignment horizontal="center"/>
    </xf>
    <xf numFmtId="175" fontId="1" fillId="0" borderId="0" xfId="181" applyNumberFormat="1" applyBorder="1" applyAlignment="1">
      <alignment horizontal="center"/>
    </xf>
    <xf numFmtId="164" fontId="1" fillId="0" borderId="0" xfId="181" applyNumberFormat="1" applyBorder="1"/>
    <xf numFmtId="164" fontId="1" fillId="0" borderId="0" xfId="42" applyNumberFormat="1" applyFill="1" applyBorder="1"/>
    <xf numFmtId="165" fontId="3" fillId="0" borderId="0" xfId="181" applyFont="1" applyBorder="1" applyAlignment="1">
      <alignment horizontal="right"/>
    </xf>
    <xf numFmtId="165" fontId="3" fillId="0" borderId="0" xfId="181" applyFont="1" applyBorder="1" applyAlignment="1">
      <alignment horizontal="right" wrapText="1"/>
    </xf>
    <xf numFmtId="164" fontId="3" fillId="0" borderId="0" xfId="42" applyNumberFormat="1" applyFont="1" applyFill="1" applyBorder="1"/>
    <xf numFmtId="164" fontId="4" fillId="0" borderId="11" xfId="42" applyNumberFormat="1" applyFont="1" applyBorder="1"/>
    <xf numFmtId="164" fontId="30" fillId="0" borderId="11" xfId="42" applyNumberFormat="1" applyFont="1" applyBorder="1"/>
    <xf numFmtId="1" fontId="1" fillId="0" borderId="0" xfId="181" applyNumberFormat="1" applyBorder="1" applyAlignment="1">
      <alignment horizontal="center"/>
    </xf>
    <xf numFmtId="164" fontId="1" fillId="0" borderId="0" xfId="42" applyNumberFormat="1" applyFont="1" applyBorder="1"/>
    <xf numFmtId="164" fontId="27" fillId="0" borderId="0" xfId="42" applyNumberFormat="1" applyFont="1"/>
    <xf numFmtId="164" fontId="31" fillId="0" borderId="0" xfId="42" applyNumberFormat="1" applyFont="1" applyBorder="1" applyAlignment="1">
      <alignment vertical="center" wrapText="1"/>
    </xf>
    <xf numFmtId="165" fontId="15" fillId="0" borderId="0" xfId="95" applyFont="1" applyFill="1" applyAlignment="1" applyProtection="1"/>
    <xf numFmtId="164" fontId="27" fillId="0" borderId="0" xfId="42" applyNumberFormat="1" applyFont="1" applyAlignment="1">
      <alignment horizontal="center"/>
    </xf>
    <xf numFmtId="164" fontId="27" fillId="0" borderId="0" xfId="42" applyNumberFormat="1" applyFont="1" applyAlignment="1">
      <alignment vertical="center"/>
    </xf>
    <xf numFmtId="164" fontId="27" fillId="0" borderId="0" xfId="42" applyNumberFormat="1" applyFont="1" applyAlignment="1">
      <alignment horizontal="center" vertical="center"/>
    </xf>
    <xf numFmtId="164" fontId="1" fillId="0" borderId="0" xfId="42" applyNumberFormat="1" applyBorder="1"/>
    <xf numFmtId="164" fontId="1" fillId="0" borderId="0" xfId="42" applyNumberFormat="1"/>
    <xf numFmtId="164" fontId="2" fillId="0" borderId="0" xfId="42" applyNumberFormat="1" applyFont="1" applyAlignment="1">
      <alignment horizontal="center"/>
    </xf>
    <xf numFmtId="165" fontId="1" fillId="0" borderId="0" xfId="182" applyNumberFormat="1"/>
    <xf numFmtId="165" fontId="1" fillId="0" borderId="0" xfId="182" applyNumberFormat="1" applyBorder="1"/>
    <xf numFmtId="164" fontId="3" fillId="0" borderId="0" xfId="42" applyNumberFormat="1" applyFont="1" applyAlignment="1">
      <alignment horizontal="right"/>
    </xf>
    <xf numFmtId="165" fontId="3" fillId="0" borderId="11" xfId="182" quotePrefix="1" applyNumberFormat="1" applyFont="1" applyBorder="1" applyAlignment="1">
      <alignment horizontal="left"/>
    </xf>
    <xf numFmtId="165" fontId="3" fillId="0" borderId="0" xfId="182" applyNumberFormat="1" applyFont="1" applyBorder="1"/>
    <xf numFmtId="165" fontId="3" fillId="0" borderId="0" xfId="182" applyNumberFormat="1" applyFont="1" applyFill="1" applyBorder="1"/>
    <xf numFmtId="10" fontId="1" fillId="0" borderId="0" xfId="187" applyNumberFormat="1" applyFont="1" applyFill="1" applyBorder="1"/>
    <xf numFmtId="184" fontId="1" fillId="0" borderId="0" xfId="187" applyNumberFormat="1" applyFont="1" applyFill="1" applyBorder="1"/>
    <xf numFmtId="184" fontId="1" fillId="0" borderId="15" xfId="187" applyNumberFormat="1" applyFont="1" applyFill="1" applyBorder="1"/>
    <xf numFmtId="165" fontId="3" fillId="0" borderId="0" xfId="182" applyNumberFormat="1" applyFont="1"/>
    <xf numFmtId="183" fontId="3" fillId="0" borderId="0" xfId="187" applyNumberFormat="1" applyFont="1" applyFill="1"/>
    <xf numFmtId="41" fontId="3" fillId="0" borderId="0" xfId="182" applyNumberFormat="1" applyFont="1" applyBorder="1"/>
    <xf numFmtId="164" fontId="3" fillId="0" borderId="0" xfId="42" applyNumberFormat="1" applyFont="1" applyBorder="1"/>
    <xf numFmtId="164" fontId="3" fillId="0" borderId="0" xfId="42" applyNumberFormat="1" applyFont="1"/>
    <xf numFmtId="165" fontId="3" fillId="0" borderId="9" xfId="182" quotePrefix="1" applyNumberFormat="1" applyFont="1" applyBorder="1" applyAlignment="1">
      <alignment horizontal="left"/>
    </xf>
    <xf numFmtId="165" fontId="3" fillId="0" borderId="10" xfId="182" applyNumberFormat="1" applyFont="1" applyBorder="1"/>
    <xf numFmtId="10" fontId="1" fillId="0" borderId="10" xfId="187" applyNumberFormat="1" applyFont="1" applyFill="1" applyBorder="1"/>
    <xf numFmtId="184" fontId="1" fillId="0" borderId="10" xfId="187" applyNumberFormat="1" applyFont="1" applyFill="1" applyBorder="1"/>
    <xf numFmtId="184" fontId="1" fillId="0" borderId="8" xfId="187" applyNumberFormat="1" applyFont="1" applyFill="1" applyBorder="1"/>
    <xf numFmtId="3" fontId="3" fillId="0" borderId="0" xfId="182" applyNumberFormat="1" applyFont="1"/>
    <xf numFmtId="3" fontId="1" fillId="0" borderId="0" xfId="182" applyNumberFormat="1"/>
    <xf numFmtId="165" fontId="1" fillId="0" borderId="0" xfId="182" applyNumberFormat="1" applyFont="1" applyFill="1" applyBorder="1"/>
    <xf numFmtId="165" fontId="1" fillId="0" borderId="0" xfId="182" applyNumberFormat="1" applyFill="1" applyBorder="1"/>
    <xf numFmtId="164" fontId="1" fillId="0" borderId="0" xfId="42" applyNumberFormat="1" applyBorder="1" applyAlignment="1">
      <alignment horizontal="right"/>
    </xf>
    <xf numFmtId="164" fontId="1" fillId="0" borderId="0" xfId="42" applyNumberFormat="1" applyFont="1" applyFill="1" applyBorder="1" applyAlignment="1">
      <alignment horizontal="right" wrapText="1"/>
    </xf>
    <xf numFmtId="165" fontId="1" fillId="0" borderId="0" xfId="182" applyNumberFormat="1" applyBorder="1" applyAlignment="1">
      <alignment horizontal="right"/>
    </xf>
    <xf numFmtId="164" fontId="1" fillId="0" borderId="0" xfId="42" applyNumberFormat="1" applyFont="1" applyBorder="1" applyAlignment="1">
      <alignment horizontal="left" wrapText="1"/>
    </xf>
    <xf numFmtId="164" fontId="1" fillId="0" borderId="0" xfId="42" applyNumberFormat="1" applyFont="1" applyBorder="1" applyAlignment="1">
      <alignment horizontal="right" wrapText="1"/>
    </xf>
    <xf numFmtId="164" fontId="1" fillId="0" borderId="10" xfId="42" applyNumberFormat="1" applyFont="1" applyBorder="1" applyAlignment="1">
      <alignment horizontal="right" wrapText="1"/>
    </xf>
    <xf numFmtId="164" fontId="1" fillId="0" borderId="10" xfId="42" applyNumberFormat="1" applyFont="1" applyFill="1" applyBorder="1" applyAlignment="1">
      <alignment horizontal="right" wrapText="1"/>
    </xf>
    <xf numFmtId="164" fontId="4" fillId="0" borderId="0" xfId="42" applyNumberFormat="1" applyFont="1" applyBorder="1"/>
    <xf numFmtId="164" fontId="30" fillId="0" borderId="0" xfId="42" applyNumberFormat="1" applyFont="1" applyBorder="1"/>
    <xf numFmtId="164" fontId="4" fillId="0" borderId="0" xfId="42" applyNumberFormat="1" applyFont="1" applyFill="1" applyBorder="1" applyAlignment="1">
      <alignment vertical="center"/>
    </xf>
    <xf numFmtId="165" fontId="4" fillId="0" borderId="0" xfId="182" applyNumberFormat="1" applyFont="1" applyFill="1" applyBorder="1" applyAlignment="1">
      <alignment vertical="center"/>
    </xf>
    <xf numFmtId="164" fontId="1" fillId="0" borderId="0" xfId="42" applyNumberFormat="1" applyFont="1" applyFill="1" applyBorder="1"/>
    <xf numFmtId="167" fontId="3" fillId="0" borderId="12" xfId="42" applyNumberFormat="1" applyFont="1" applyFill="1" applyBorder="1" applyAlignment="1">
      <alignment horizontal="left" wrapText="1"/>
    </xf>
    <xf numFmtId="167" fontId="3" fillId="0" borderId="0" xfId="42" applyNumberFormat="1" applyFont="1" applyFill="1" applyBorder="1" applyAlignment="1">
      <alignment horizontal="center" wrapText="1"/>
    </xf>
    <xf numFmtId="165" fontId="1" fillId="0" borderId="10" xfId="182" applyNumberFormat="1" applyBorder="1"/>
    <xf numFmtId="165" fontId="1" fillId="0" borderId="13" xfId="182" applyNumberFormat="1" applyBorder="1" applyAlignment="1">
      <alignment horizontal="center"/>
    </xf>
    <xf numFmtId="165" fontId="1" fillId="0" borderId="0" xfId="182" applyNumberFormat="1" applyBorder="1" applyAlignment="1">
      <alignment horizontal="left"/>
    </xf>
    <xf numFmtId="165" fontId="1" fillId="0" borderId="0" xfId="182" applyNumberFormat="1" applyBorder="1" applyAlignment="1">
      <alignment horizontal="center"/>
    </xf>
    <xf numFmtId="165" fontId="1" fillId="15" borderId="0" xfId="182" applyNumberFormat="1" applyFill="1" applyBorder="1"/>
    <xf numFmtId="164" fontId="1" fillId="0" borderId="0" xfId="182" applyNumberFormat="1" applyBorder="1"/>
    <xf numFmtId="165" fontId="1" fillId="0" borderId="0" xfId="182" applyNumberFormat="1" applyBorder="1" applyAlignment="1">
      <alignment horizontal="left" indent="1"/>
    </xf>
    <xf numFmtId="164" fontId="1" fillId="0" borderId="0" xfId="182" applyNumberFormat="1"/>
    <xf numFmtId="0" fontId="0" fillId="18" borderId="0" xfId="0" applyFill="1" applyProtection="1"/>
    <xf numFmtId="0" fontId="0" fillId="0" borderId="0" xfId="0" applyProtection="1"/>
    <xf numFmtId="0" fontId="41" fillId="18" borderId="0" xfId="0" applyFont="1" applyFill="1" applyAlignment="1" applyProtection="1">
      <alignment horizontal="right"/>
    </xf>
    <xf numFmtId="0" fontId="34" fillId="18" borderId="0" xfId="33" applyNumberFormat="1" applyFont="1" applyFill="1" applyProtection="1"/>
    <xf numFmtId="164" fontId="34" fillId="18" borderId="0" xfId="33" applyNumberFormat="1" applyFont="1" applyFill="1" applyAlignment="1" applyProtection="1">
      <alignment horizontal="left"/>
    </xf>
    <xf numFmtId="10" fontId="34" fillId="18" borderId="0" xfId="185" applyNumberFormat="1" applyFont="1" applyFill="1" applyProtection="1"/>
    <xf numFmtId="176" fontId="34" fillId="18" borderId="0" xfId="33" applyNumberFormat="1" applyFont="1" applyFill="1" applyProtection="1"/>
    <xf numFmtId="0" fontId="0" fillId="18" borderId="0" xfId="0" applyFill="1" applyAlignment="1" applyProtection="1">
      <alignment horizontal="right"/>
    </xf>
    <xf numFmtId="164" fontId="34" fillId="18" borderId="0" xfId="33" applyNumberFormat="1" applyFont="1" applyFill="1" applyProtection="1"/>
    <xf numFmtId="0" fontId="41" fillId="18" borderId="1" xfId="0" applyFont="1" applyFill="1" applyBorder="1" applyAlignment="1" applyProtection="1">
      <alignment horizontal="center" wrapText="1"/>
    </xf>
    <xf numFmtId="0" fontId="41" fillId="18" borderId="1" xfId="0" applyFont="1" applyFill="1" applyBorder="1" applyAlignment="1" applyProtection="1">
      <alignment horizontal="center"/>
    </xf>
    <xf numFmtId="0" fontId="0" fillId="18" borderId="0" xfId="0" applyNumberFormat="1" applyFill="1" applyProtection="1"/>
    <xf numFmtId="164" fontId="0" fillId="0" borderId="0" xfId="0" applyNumberFormat="1" applyProtection="1"/>
    <xf numFmtId="0" fontId="42" fillId="18" borderId="0" xfId="0" applyFont="1" applyFill="1" applyProtection="1"/>
    <xf numFmtId="164" fontId="34" fillId="0" borderId="0" xfId="33" applyNumberFormat="1" applyFont="1" applyFill="1" applyProtection="1">
      <protection locked="0"/>
    </xf>
    <xf numFmtId="0" fontId="41" fillId="18" borderId="1" xfId="0" applyFont="1" applyFill="1" applyBorder="1" applyAlignment="1" applyProtection="1">
      <alignment horizontal="center" wrapText="1"/>
    </xf>
    <xf numFmtId="164" fontId="34" fillId="0" borderId="0" xfId="33" applyNumberFormat="1" applyFont="1" applyFill="1" applyProtection="1"/>
    <xf numFmtId="0" fontId="43" fillId="19" borderId="0" xfId="0" applyFont="1" applyFill="1" applyAlignment="1">
      <alignment horizontal="right"/>
    </xf>
    <xf numFmtId="176" fontId="0" fillId="0" borderId="0" xfId="0" applyNumberFormat="1" applyFill="1" applyProtection="1"/>
    <xf numFmtId="0" fontId="44" fillId="18" borderId="0" xfId="0" applyFont="1" applyFill="1" applyAlignment="1" applyProtection="1">
      <alignment horizontal="right"/>
    </xf>
    <xf numFmtId="0" fontId="45" fillId="18" borderId="0" xfId="0" applyFont="1" applyFill="1" applyAlignment="1" applyProtection="1">
      <alignment horizontal="right"/>
    </xf>
    <xf numFmtId="0" fontId="45" fillId="19" borderId="0" xfId="0" applyFont="1" applyFill="1" applyAlignment="1">
      <alignment horizontal="right"/>
    </xf>
    <xf numFmtId="0" fontId="45" fillId="18" borderId="0" xfId="0" applyFont="1" applyFill="1" applyProtection="1"/>
    <xf numFmtId="0" fontId="0" fillId="0" borderId="0" xfId="0" applyFill="1" applyProtection="1"/>
    <xf numFmtId="9" fontId="34" fillId="0" borderId="0" xfId="185" applyFont="1" applyFill="1" applyProtection="1"/>
    <xf numFmtId="9" fontId="43" fillId="0" borderId="0" xfId="185" applyFont="1"/>
    <xf numFmtId="0" fontId="0" fillId="0" borderId="0" xfId="0" applyAlignment="1">
      <alignment horizontal="left"/>
    </xf>
    <xf numFmtId="0" fontId="1" fillId="0" borderId="0" xfId="0" applyFont="1"/>
    <xf numFmtId="0" fontId="1" fillId="20" borderId="13" xfId="129" applyNumberFormat="1" applyFill="1" applyBorder="1" applyAlignment="1">
      <alignment horizontal="left"/>
    </xf>
    <xf numFmtId="10" fontId="34" fillId="0" borderId="0" xfId="185" applyNumberFormat="1" applyFont="1" applyFill="1" applyProtection="1"/>
    <xf numFmtId="1" fontId="1" fillId="0" borderId="12" xfId="181" applyNumberFormat="1" applyBorder="1" applyAlignment="1">
      <alignment horizontal="center"/>
    </xf>
    <xf numFmtId="164" fontId="3" fillId="0" borderId="0" xfId="42" applyNumberFormat="1" applyFont="1" applyFill="1" applyBorder="1" applyAlignment="1">
      <alignment horizontal="center" wrapText="1"/>
    </xf>
    <xf numFmtId="0" fontId="3" fillId="0" borderId="0" xfId="42" applyNumberFormat="1" applyFont="1" applyFill="1" applyBorder="1" applyAlignment="1">
      <alignment horizontal="center" wrapText="1"/>
    </xf>
    <xf numFmtId="176" fontId="3" fillId="0" borderId="0" xfId="42" applyNumberFormat="1" applyFont="1" applyFill="1" applyBorder="1" applyAlignment="1">
      <alignment horizontal="center" wrapText="1"/>
    </xf>
    <xf numFmtId="164" fontId="3" fillId="0" borderId="0" xfId="42" applyNumberFormat="1" applyFont="1" applyFill="1" applyBorder="1" applyAlignment="1">
      <alignment horizontal="right"/>
    </xf>
    <xf numFmtId="0" fontId="3" fillId="0" borderId="0" xfId="42" applyNumberFormat="1" applyFont="1" applyFill="1" applyBorder="1" applyAlignment="1">
      <alignment horizontal="right"/>
    </xf>
    <xf numFmtId="164" fontId="1" fillId="21" borderId="0" xfId="42" applyNumberFormat="1" applyFill="1" applyBorder="1"/>
    <xf numFmtId="164" fontId="3" fillId="0" borderId="0" xfId="42" quotePrefix="1" applyNumberFormat="1" applyFont="1" applyFill="1" applyBorder="1" applyAlignment="1">
      <alignment horizontal="center" wrapText="1"/>
    </xf>
    <xf numFmtId="164" fontId="3" fillId="0" borderId="0" xfId="42" applyNumberFormat="1" applyFont="1" applyFill="1" applyBorder="1" applyAlignment="1">
      <alignment horizontal="center"/>
    </xf>
    <xf numFmtId="176" fontId="1" fillId="0" borderId="0" xfId="42" applyNumberFormat="1" applyFont="1" applyFill="1" applyBorder="1"/>
    <xf numFmtId="164" fontId="1" fillId="0" borderId="0" xfId="42" applyNumberFormat="1" applyFont="1" applyFill="1" applyBorder="1" applyAlignment="1">
      <alignment horizontal="center"/>
    </xf>
    <xf numFmtId="165" fontId="1" fillId="0" borderId="12" xfId="182" applyNumberFormat="1" applyBorder="1" applyAlignment="1">
      <alignment horizontal="center"/>
    </xf>
    <xf numFmtId="41" fontId="1" fillId="0" borderId="0" xfId="182" applyNumberFormat="1" applyBorder="1"/>
    <xf numFmtId="168" fontId="1" fillId="0" borderId="12" xfId="42" applyNumberFormat="1" applyFont="1" applyFill="1" applyBorder="1"/>
    <xf numFmtId="38" fontId="1" fillId="25" borderId="11" xfId="181" applyNumberFormat="1" applyFill="1" applyBorder="1"/>
    <xf numFmtId="3" fontId="1" fillId="0" borderId="12" xfId="42" applyNumberFormat="1" applyFont="1" applyFill="1" applyBorder="1"/>
    <xf numFmtId="38" fontId="1" fillId="0" borderId="15" xfId="42" quotePrefix="1" applyNumberFormat="1" applyFont="1" applyFill="1" applyBorder="1"/>
    <xf numFmtId="38" fontId="1" fillId="0" borderId="12" xfId="42" applyNumberFormat="1" applyFont="1" applyFill="1" applyBorder="1" applyAlignment="1">
      <alignment horizontal="right"/>
    </xf>
    <xf numFmtId="38" fontId="1" fillId="0" borderId="8" xfId="42" quotePrefix="1" applyNumberFormat="1" applyFont="1" applyFill="1" applyBorder="1"/>
    <xf numFmtId="38" fontId="1" fillId="0" borderId="13" xfId="42" applyNumberFormat="1" applyFont="1" applyFill="1" applyBorder="1" applyAlignment="1">
      <alignment horizontal="right"/>
    </xf>
    <xf numFmtId="164" fontId="1" fillId="25" borderId="13" xfId="181" applyNumberFormat="1" applyFill="1" applyBorder="1"/>
    <xf numFmtId="38" fontId="1" fillId="25" borderId="0" xfId="181" applyNumberFormat="1" applyFill="1" applyBorder="1"/>
    <xf numFmtId="168" fontId="1" fillId="0" borderId="13" xfId="42" applyNumberFormat="1" applyFont="1" applyFill="1" applyBorder="1"/>
    <xf numFmtId="3" fontId="1" fillId="0" borderId="13" xfId="42" applyNumberFormat="1" applyFont="1" applyFill="1" applyBorder="1"/>
    <xf numFmtId="38" fontId="1" fillId="25" borderId="9" xfId="181" applyNumberFormat="1" applyFill="1" applyBorder="1"/>
    <xf numFmtId="38" fontId="1" fillId="0" borderId="12" xfId="42" quotePrefix="1" applyNumberFormat="1" applyFont="1" applyFill="1" applyBorder="1"/>
    <xf numFmtId="164" fontId="1" fillId="0" borderId="0" xfId="181" applyNumberFormat="1" applyFill="1" applyBorder="1"/>
    <xf numFmtId="164" fontId="27" fillId="0" borderId="0" xfId="42" applyNumberFormat="1" applyFont="1" applyFill="1" applyAlignment="1">
      <alignment horizontal="center"/>
    </xf>
    <xf numFmtId="1" fontId="1" fillId="0" borderId="13" xfId="181" applyNumberFormat="1" applyBorder="1" applyAlignment="1">
      <alignment horizontal="center"/>
    </xf>
    <xf numFmtId="43" fontId="3" fillId="0" borderId="0" xfId="42" applyFont="1" applyFill="1" applyBorder="1" applyAlignment="1">
      <alignment horizontal="center" wrapText="1"/>
    </xf>
    <xf numFmtId="164" fontId="1" fillId="0" borderId="0" xfId="46" applyNumberFormat="1" applyFont="1" applyFill="1" applyBorder="1"/>
    <xf numFmtId="43" fontId="0" fillId="0" borderId="0" xfId="0" applyNumberFormat="1"/>
    <xf numFmtId="165" fontId="1" fillId="23" borderId="0" xfId="181" applyFill="1" applyBorder="1"/>
    <xf numFmtId="0" fontId="1" fillId="0" borderId="0" xfId="181" applyNumberFormat="1" applyBorder="1" applyAlignment="1">
      <alignment horizontal="right"/>
    </xf>
    <xf numFmtId="165" fontId="1" fillId="22" borderId="0" xfId="181" applyFill="1" applyBorder="1"/>
    <xf numFmtId="1" fontId="1" fillId="0" borderId="18" xfId="181" applyNumberFormat="1" applyFill="1" applyBorder="1"/>
    <xf numFmtId="10" fontId="1" fillId="0" borderId="24" xfId="187" applyNumberFormat="1" applyFont="1" applyFill="1" applyBorder="1"/>
    <xf numFmtId="168" fontId="1" fillId="0" borderId="24" xfId="42" applyNumberFormat="1" applyFont="1" applyFill="1" applyBorder="1"/>
    <xf numFmtId="3" fontId="1" fillId="0" borderId="24" xfId="42" applyNumberFormat="1" applyFont="1" applyFill="1" applyBorder="1"/>
    <xf numFmtId="38" fontId="1" fillId="0" borderId="24" xfId="42" quotePrefix="1" applyNumberFormat="1" applyFont="1" applyFill="1" applyBorder="1"/>
    <xf numFmtId="38" fontId="1" fillId="0" borderId="24" xfId="42" applyNumberFormat="1" applyFont="1" applyFill="1" applyBorder="1" applyAlignment="1">
      <alignment horizontal="right"/>
    </xf>
    <xf numFmtId="9" fontId="1" fillId="0" borderId="24" xfId="187" applyFont="1" applyFill="1" applyBorder="1" applyAlignment="1">
      <alignment horizontal="right"/>
    </xf>
    <xf numFmtId="38" fontId="1" fillId="25" borderId="18" xfId="181" applyNumberFormat="1" applyFill="1" applyBorder="1"/>
    <xf numFmtId="10" fontId="1" fillId="0" borderId="12" xfId="187" applyNumberFormat="1" applyFont="1" applyFill="1" applyBorder="1"/>
    <xf numFmtId="9" fontId="1" fillId="0" borderId="12" xfId="187" applyFont="1" applyFill="1" applyBorder="1" applyAlignment="1">
      <alignment horizontal="right"/>
    </xf>
    <xf numFmtId="10" fontId="1" fillId="0" borderId="13" xfId="187" applyNumberFormat="1" applyFont="1" applyFill="1" applyBorder="1"/>
    <xf numFmtId="9" fontId="1" fillId="0" borderId="13" xfId="187" applyFont="1" applyFill="1" applyBorder="1" applyAlignment="1">
      <alignment horizontal="right"/>
    </xf>
    <xf numFmtId="165" fontId="1" fillId="21" borderId="0" xfId="181" applyFill="1" applyBorder="1"/>
    <xf numFmtId="165" fontId="1" fillId="27" borderId="0" xfId="181" applyFill="1" applyBorder="1"/>
    <xf numFmtId="165" fontId="1" fillId="28" borderId="0" xfId="181" applyFill="1" applyBorder="1"/>
    <xf numFmtId="165" fontId="3" fillId="0" borderId="18" xfId="182" quotePrefix="1" applyNumberFormat="1" applyFont="1" applyBorder="1" applyAlignment="1">
      <alignment horizontal="left"/>
    </xf>
    <xf numFmtId="165" fontId="3" fillId="0" borderId="19" xfId="182" applyNumberFormat="1" applyFont="1" applyBorder="1" applyAlignment="1">
      <alignment horizontal="center"/>
    </xf>
    <xf numFmtId="164" fontId="1" fillId="0" borderId="0" xfId="42" applyNumberFormat="1" applyFill="1" applyBorder="1" applyAlignment="1">
      <alignment horizontal="right"/>
    </xf>
    <xf numFmtId="164" fontId="4" fillId="0" borderId="0" xfId="42" applyNumberFormat="1" applyFont="1" applyFill="1" applyBorder="1"/>
    <xf numFmtId="164" fontId="30" fillId="0" borderId="0" xfId="42" applyNumberFormat="1" applyFont="1" applyFill="1" applyBorder="1"/>
    <xf numFmtId="164" fontId="30" fillId="0" borderId="0" xfId="42" applyNumberFormat="1" applyFont="1" applyFill="1" applyBorder="1" applyAlignment="1">
      <alignment wrapText="1"/>
    </xf>
    <xf numFmtId="164" fontId="32" fillId="0" borderId="17" xfId="182" applyNumberFormat="1" applyFont="1" applyBorder="1" applyAlignment="1">
      <alignment horizontal="center" vertical="center" wrapText="1"/>
    </xf>
    <xf numFmtId="0" fontId="29" fillId="0" borderId="0" xfId="42" applyNumberFormat="1" applyFont="1" applyFill="1" applyBorder="1" applyAlignment="1">
      <alignment horizontal="center" vertical="center"/>
    </xf>
    <xf numFmtId="164" fontId="29" fillId="0" borderId="0" xfId="42" applyNumberFormat="1" applyFont="1" applyFill="1" applyBorder="1" applyAlignment="1">
      <alignment horizontal="center" vertical="center"/>
    </xf>
    <xf numFmtId="43" fontId="4" fillId="0" borderId="0" xfId="42" applyNumberFormat="1" applyFont="1" applyFill="1" applyBorder="1" applyAlignment="1">
      <alignment vertical="center"/>
    </xf>
    <xf numFmtId="164" fontId="1" fillId="0" borderId="19" xfId="182" applyNumberFormat="1" applyBorder="1"/>
    <xf numFmtId="164" fontId="27" fillId="0" borderId="0" xfId="42" applyNumberFormat="1" applyFont="1" applyFill="1" applyBorder="1"/>
    <xf numFmtId="164" fontId="27" fillId="0" borderId="0" xfId="42" quotePrefix="1" applyNumberFormat="1" applyFont="1" applyFill="1" applyBorder="1" applyAlignment="1">
      <alignment horizontal="center" wrapText="1"/>
    </xf>
    <xf numFmtId="164" fontId="27" fillId="0" borderId="0" xfId="42" applyNumberFormat="1" applyFont="1" applyFill="1" applyBorder="1" applyAlignment="1">
      <alignment wrapText="1"/>
    </xf>
    <xf numFmtId="164" fontId="27" fillId="0" borderId="0" xfId="42" applyNumberFormat="1" applyFont="1" applyFill="1" applyBorder="1" applyAlignment="1">
      <alignment vertical="center"/>
    </xf>
    <xf numFmtId="164" fontId="27" fillId="0" borderId="0" xfId="42" applyNumberFormat="1" applyFont="1" applyFill="1"/>
    <xf numFmtId="164" fontId="27" fillId="21" borderId="0" xfId="42" applyNumberFormat="1" applyFont="1" applyFill="1" applyBorder="1"/>
    <xf numFmtId="164" fontId="27" fillId="21" borderId="0" xfId="42" applyNumberFormat="1" applyFont="1" applyFill="1" applyAlignment="1">
      <alignment horizontal="center"/>
    </xf>
    <xf numFmtId="164" fontId="27" fillId="21" borderId="0" xfId="42" applyNumberFormat="1" applyFont="1" applyFill="1"/>
    <xf numFmtId="164" fontId="27" fillId="0" borderId="0" xfId="42" applyNumberFormat="1" applyFont="1" applyFill="1" applyBorder="1" applyAlignment="1">
      <alignment horizontal="center"/>
    </xf>
    <xf numFmtId="1" fontId="1" fillId="5" borderId="19" xfId="181" applyNumberFormat="1" applyFont="1" applyFill="1" applyBorder="1" applyAlignment="1">
      <alignment horizontal="right" wrapText="1"/>
    </xf>
    <xf numFmtId="1" fontId="1" fillId="0" borderId="0" xfId="181" applyNumberFormat="1" applyFill="1" applyBorder="1" applyAlignment="1">
      <alignment horizontal="right"/>
    </xf>
    <xf numFmtId="165" fontId="4" fillId="0" borderId="0" xfId="181" applyFont="1" applyFill="1" applyBorder="1" applyAlignment="1">
      <alignment horizontal="right"/>
    </xf>
    <xf numFmtId="165" fontId="4" fillId="0" borderId="0" xfId="181" applyFont="1" applyFill="1" applyBorder="1"/>
    <xf numFmtId="165" fontId="30" fillId="0" borderId="0" xfId="181" applyFont="1" applyFill="1" applyBorder="1"/>
    <xf numFmtId="164" fontId="0" fillId="0" borderId="11" xfId="42" applyNumberFormat="1" applyFont="1" applyBorder="1"/>
    <xf numFmtId="164" fontId="0" fillId="0" borderId="0" xfId="42" applyNumberFormat="1" applyFont="1" applyBorder="1"/>
    <xf numFmtId="164" fontId="0" fillId="0" borderId="0" xfId="42" applyNumberFormat="1" applyFont="1" applyFill="1" applyBorder="1"/>
    <xf numFmtId="164" fontId="0" fillId="0" borderId="11" xfId="42" applyNumberFormat="1" applyFont="1" applyFill="1" applyBorder="1"/>
    <xf numFmtId="165" fontId="0" fillId="0" borderId="0" xfId="2" applyFont="1" applyFill="1" applyBorder="1"/>
    <xf numFmtId="165" fontId="0" fillId="0" borderId="0" xfId="1" applyFont="1" applyFill="1" applyBorder="1"/>
    <xf numFmtId="1" fontId="1" fillId="0" borderId="24" xfId="181" applyNumberFormat="1" applyBorder="1" applyAlignment="1">
      <alignment horizontal="center"/>
    </xf>
    <xf numFmtId="0" fontId="0" fillId="0" borderId="11" xfId="42" applyNumberFormat="1" applyFont="1" applyBorder="1"/>
    <xf numFmtId="0" fontId="0" fillId="0" borderId="11" xfId="42" applyNumberFormat="1" applyFont="1" applyFill="1" applyBorder="1"/>
    <xf numFmtId="164" fontId="0" fillId="21" borderId="11" xfId="42" applyNumberFormat="1" applyFont="1" applyFill="1" applyBorder="1"/>
    <xf numFmtId="3" fontId="0" fillId="0" borderId="11" xfId="1" applyNumberFormat="1" applyFont="1" applyFill="1" applyBorder="1"/>
    <xf numFmtId="165" fontId="1" fillId="0" borderId="0" xfId="1" applyFont="1" applyFill="1" applyBorder="1"/>
    <xf numFmtId="0" fontId="3" fillId="0" borderId="0" xfId="42" applyNumberFormat="1" applyFont="1" applyFill="1" applyBorder="1"/>
    <xf numFmtId="41" fontId="3" fillId="20" borderId="12" xfId="129" applyNumberFormat="1" applyFont="1" applyFill="1" applyBorder="1" applyAlignment="1">
      <alignment horizontal="center" wrapText="1"/>
    </xf>
    <xf numFmtId="41" fontId="3" fillId="22" borderId="12" xfId="129" applyNumberFormat="1" applyFont="1" applyFill="1" applyBorder="1" applyAlignment="1">
      <alignment horizontal="center" wrapText="1"/>
    </xf>
    <xf numFmtId="0" fontId="1" fillId="30" borderId="13" xfId="129" applyNumberFormat="1" applyFill="1" applyBorder="1"/>
    <xf numFmtId="0" fontId="1" fillId="30" borderId="13" xfId="129" applyNumberFormat="1" applyFill="1" applyBorder="1" applyAlignment="1">
      <alignment horizontal="center"/>
    </xf>
    <xf numFmtId="189" fontId="1" fillId="30" borderId="13" xfId="129" applyNumberFormat="1" applyFill="1" applyBorder="1"/>
    <xf numFmtId="14" fontId="1" fillId="30" borderId="13" xfId="129" quotePrefix="1" applyNumberFormat="1" applyFill="1" applyBorder="1" applyAlignment="1">
      <alignment horizontal="center"/>
    </xf>
    <xf numFmtId="1" fontId="1" fillId="30" borderId="13" xfId="129" applyNumberFormat="1" applyFill="1" applyBorder="1" applyAlignment="1">
      <alignment horizontal="center"/>
    </xf>
    <xf numFmtId="41" fontId="1" fillId="30" borderId="13" xfId="129" applyNumberFormat="1" applyFill="1" applyBorder="1" applyAlignment="1">
      <alignment horizontal="center"/>
    </xf>
    <xf numFmtId="41" fontId="1" fillId="30" borderId="13" xfId="129" applyNumberFormat="1" applyFill="1" applyBorder="1"/>
    <xf numFmtId="172" fontId="1" fillId="30" borderId="13" xfId="129" applyNumberFormat="1" applyFill="1" applyBorder="1"/>
    <xf numFmtId="174" fontId="1" fillId="30" borderId="9" xfId="129" applyNumberFormat="1" applyFill="1" applyBorder="1"/>
    <xf numFmtId="174" fontId="1" fillId="30" borderId="10" xfId="129" applyNumberFormat="1" applyFill="1" applyBorder="1"/>
    <xf numFmtId="174" fontId="1" fillId="30" borderId="8" xfId="129" applyNumberFormat="1" applyFill="1" applyBorder="1"/>
    <xf numFmtId="0" fontId="29" fillId="0" borderId="0" xfId="42" applyNumberFormat="1" applyFont="1" applyFill="1" applyBorder="1" applyAlignment="1">
      <alignment horizontal="center"/>
    </xf>
    <xf numFmtId="164" fontId="29" fillId="0" borderId="0" xfId="42" applyNumberFormat="1" applyFont="1" applyFill="1" applyBorder="1" applyAlignment="1">
      <alignment horizontal="center"/>
    </xf>
    <xf numFmtId="164" fontId="29" fillId="0" borderId="0" xfId="42" applyNumberFormat="1" applyFont="1" applyFill="1" applyBorder="1" applyAlignment="1">
      <alignment horizontal="center" wrapText="1"/>
    </xf>
    <xf numFmtId="165" fontId="29" fillId="0" borderId="0" xfId="181" applyFont="1" applyFill="1" applyBorder="1" applyAlignment="1">
      <alignment horizontal="center" wrapText="1"/>
    </xf>
    <xf numFmtId="1" fontId="1" fillId="0" borderId="0" xfId="181" applyNumberFormat="1" applyFont="1" applyFill="1" applyBorder="1" applyAlignment="1">
      <alignment horizontal="right" wrapText="1"/>
    </xf>
    <xf numFmtId="3" fontId="0" fillId="0" borderId="0" xfId="1" applyNumberFormat="1" applyFont="1" applyFill="1" applyBorder="1"/>
    <xf numFmtId="3" fontId="0" fillId="0" borderId="0" xfId="2" applyNumberFormat="1" applyFont="1" applyFill="1" applyBorder="1"/>
    <xf numFmtId="185" fontId="0" fillId="0" borderId="0" xfId="1" applyNumberFormat="1" applyFont="1" applyFill="1" applyBorder="1"/>
    <xf numFmtId="185" fontId="1" fillId="0" borderId="0" xfId="1" applyNumberFormat="1" applyFont="1" applyFill="1" applyBorder="1"/>
    <xf numFmtId="165" fontId="1" fillId="0" borderId="0" xfId="182" applyNumberFormat="1" applyFill="1" applyBorder="1" applyAlignment="1">
      <alignment horizontal="right"/>
    </xf>
    <xf numFmtId="165" fontId="4" fillId="0" borderId="0" xfId="182" applyNumberFormat="1" applyFont="1" applyFill="1" applyBorder="1"/>
    <xf numFmtId="165" fontId="30" fillId="0" borderId="0" xfId="182" applyNumberFormat="1" applyFont="1" applyFill="1" applyBorder="1"/>
    <xf numFmtId="164" fontId="1" fillId="0" borderId="0" xfId="182" applyNumberFormat="1" applyFill="1" applyBorder="1"/>
    <xf numFmtId="1" fontId="48" fillId="0" borderId="0" xfId="0" applyNumberFormat="1" applyFont="1"/>
    <xf numFmtId="0" fontId="46" fillId="26" borderId="1" xfId="0" applyFont="1" applyFill="1" applyBorder="1" applyAlignment="1">
      <alignment horizontal="center"/>
    </xf>
    <xf numFmtId="0" fontId="0" fillId="0" borderId="1" xfId="0" applyBorder="1"/>
    <xf numFmtId="0" fontId="20" fillId="0" borderId="1" xfId="0" applyFont="1" applyBorder="1"/>
    <xf numFmtId="0" fontId="0" fillId="31" borderId="22" xfId="0" applyFill="1" applyBorder="1" applyAlignment="1">
      <alignment horizontal="left"/>
    </xf>
    <xf numFmtId="0" fontId="47" fillId="31" borderId="1" xfId="0" applyFont="1" applyFill="1" applyBorder="1" applyAlignment="1">
      <alignment horizontal="left"/>
    </xf>
    <xf numFmtId="0" fontId="0" fillId="31" borderId="1" xfId="0" applyFill="1" applyBorder="1" applyAlignment="1">
      <alignment horizontal="left"/>
    </xf>
    <xf numFmtId="0" fontId="0" fillId="0" borderId="0" xfId="0" applyAlignment="1">
      <alignment horizontal="center"/>
    </xf>
    <xf numFmtId="0" fontId="48" fillId="0" borderId="1" xfId="0" applyFont="1" applyBorder="1"/>
    <xf numFmtId="0" fontId="46" fillId="26" borderId="0" xfId="0" applyFont="1" applyFill="1" applyAlignment="1">
      <alignment horizontal="center"/>
    </xf>
    <xf numFmtId="0" fontId="46" fillId="26" borderId="24" xfId="0" applyFont="1" applyFill="1" applyBorder="1" applyAlignment="1">
      <alignment horizontal="center"/>
    </xf>
    <xf numFmtId="0" fontId="0" fillId="31" borderId="1" xfId="0" applyFill="1" applyBorder="1"/>
    <xf numFmtId="0" fontId="47" fillId="31" borderId="1" xfId="0" applyFont="1" applyFill="1" applyBorder="1" applyAlignment="1">
      <alignment horizontal="center"/>
    </xf>
    <xf numFmtId="0" fontId="47" fillId="0" borderId="0" xfId="0" applyFont="1" applyAlignment="1">
      <alignment horizontal="center"/>
    </xf>
    <xf numFmtId="0" fontId="46" fillId="0" borderId="22" xfId="0" applyFont="1" applyBorder="1" applyAlignment="1">
      <alignment horizontal="center"/>
    </xf>
    <xf numFmtId="0" fontId="46" fillId="0" borderId="1" xfId="0" applyFont="1" applyBorder="1" applyAlignment="1">
      <alignment horizontal="center"/>
    </xf>
    <xf numFmtId="0" fontId="0" fillId="31" borderId="22" xfId="0" applyFill="1" applyBorder="1"/>
    <xf numFmtId="164" fontId="34" fillId="18" borderId="0" xfId="33" applyNumberFormat="1" applyFont="1" applyFill="1" applyAlignment="1" applyProtection="1">
      <alignment horizontal="right"/>
    </xf>
    <xf numFmtId="165" fontId="1" fillId="0" borderId="0" xfId="181" quotePrefix="1" applyAlignment="1">
      <alignment horizontal="right"/>
    </xf>
    <xf numFmtId="10" fontId="1" fillId="0" borderId="0" xfId="181" applyNumberFormat="1"/>
    <xf numFmtId="168" fontId="1" fillId="0" borderId="0" xfId="181" applyNumberFormat="1"/>
    <xf numFmtId="38" fontId="1" fillId="0" borderId="0" xfId="181" applyNumberFormat="1"/>
    <xf numFmtId="165" fontId="1" fillId="0" borderId="0" xfId="181" applyAlignment="1">
      <alignment wrapText="1"/>
    </xf>
    <xf numFmtId="165" fontId="3" fillId="0" borderId="0" xfId="181" applyFont="1" applyAlignment="1">
      <alignment wrapText="1"/>
    </xf>
    <xf numFmtId="6" fontId="3" fillId="0" borderId="0" xfId="181" applyNumberFormat="1" applyFont="1" applyAlignment="1">
      <alignment wrapText="1"/>
    </xf>
    <xf numFmtId="9" fontId="1" fillId="0" borderId="0" xfId="181" applyNumberFormat="1" applyBorder="1" applyAlignment="1">
      <alignment wrapText="1"/>
    </xf>
    <xf numFmtId="168" fontId="1" fillId="0" borderId="0" xfId="181" applyNumberFormat="1" applyBorder="1"/>
    <xf numFmtId="165" fontId="3" fillId="0" borderId="0" xfId="181" applyFont="1" applyBorder="1" applyAlignment="1">
      <alignment wrapText="1"/>
    </xf>
    <xf numFmtId="9" fontId="1" fillId="0" borderId="0" xfId="187" applyFont="1" applyFill="1"/>
    <xf numFmtId="164" fontId="1" fillId="0" borderId="0" xfId="181" applyNumberFormat="1"/>
    <xf numFmtId="38" fontId="1" fillId="0" borderId="0" xfId="181" applyNumberFormat="1" applyBorder="1"/>
    <xf numFmtId="0" fontId="1" fillId="0" borderId="0" xfId="181" applyNumberFormat="1" applyBorder="1" applyAlignment="1">
      <alignment horizontal="right" wrapText="1"/>
    </xf>
    <xf numFmtId="1" fontId="1" fillId="0" borderId="17" xfId="181" applyNumberFormat="1" applyBorder="1" applyAlignment="1">
      <alignment horizontal="right"/>
    </xf>
    <xf numFmtId="1" fontId="1" fillId="0" borderId="17" xfId="181" applyNumberFormat="1" applyBorder="1" applyAlignment="1">
      <alignment horizontal="right" wrapText="1"/>
    </xf>
    <xf numFmtId="165" fontId="3" fillId="0" borderId="17" xfId="181" applyFont="1" applyBorder="1" applyAlignment="1">
      <alignment horizontal="center" vertical="top" wrapText="1"/>
    </xf>
    <xf numFmtId="38" fontId="1" fillId="0" borderId="8" xfId="181" applyNumberFormat="1" applyBorder="1" applyAlignment="1">
      <alignment horizontal="center"/>
    </xf>
    <xf numFmtId="1" fontId="32" fillId="0" borderId="0" xfId="181" applyNumberFormat="1" applyFont="1" applyBorder="1"/>
    <xf numFmtId="1" fontId="32" fillId="0" borderId="9" xfId="181" applyNumberFormat="1" applyFont="1" applyBorder="1" applyAlignment="1">
      <alignment horizontal="center"/>
    </xf>
    <xf numFmtId="165" fontId="32" fillId="0" borderId="10" xfId="181" applyFont="1" applyBorder="1" applyAlignment="1">
      <alignment horizontal="center"/>
    </xf>
    <xf numFmtId="14" fontId="32" fillId="0" borderId="10" xfId="181" applyNumberFormat="1" applyFont="1" applyBorder="1" applyAlignment="1">
      <alignment horizontal="center"/>
    </xf>
    <xf numFmtId="1" fontId="32" fillId="0" borderId="10" xfId="181" applyNumberFormat="1" applyFont="1" applyBorder="1" applyAlignment="1">
      <alignment horizontal="center"/>
    </xf>
    <xf numFmtId="38" fontId="1" fillId="0" borderId="8" xfId="181" applyNumberFormat="1" applyBorder="1"/>
    <xf numFmtId="165" fontId="32" fillId="0" borderId="21" xfId="181" applyFont="1" applyBorder="1" applyAlignment="1">
      <alignment horizontal="center" wrapText="1"/>
    </xf>
    <xf numFmtId="165" fontId="32" fillId="0" borderId="0" xfId="181" applyFont="1" applyBorder="1" applyAlignment="1">
      <alignment horizontal="center" wrapText="1"/>
    </xf>
    <xf numFmtId="164" fontId="32" fillId="0" borderId="21" xfId="181" applyNumberFormat="1" applyFont="1" applyBorder="1" applyAlignment="1">
      <alignment horizontal="center" wrapText="1"/>
    </xf>
    <xf numFmtId="165" fontId="32" fillId="0" borderId="0" xfId="181" applyFont="1" applyBorder="1" applyAlignment="1">
      <alignment horizontal="center"/>
    </xf>
    <xf numFmtId="164" fontId="32" fillId="0" borderId="0" xfId="181" applyNumberFormat="1" applyFont="1" applyBorder="1" applyAlignment="1">
      <alignment horizontal="center" wrapText="1"/>
    </xf>
    <xf numFmtId="164" fontId="32" fillId="0" borderId="20" xfId="181" applyNumberFormat="1" applyFont="1" applyBorder="1" applyAlignment="1">
      <alignment horizontal="center" wrapText="1"/>
    </xf>
    <xf numFmtId="165" fontId="32" fillId="0" borderId="12" xfId="181" applyFont="1" applyBorder="1" applyAlignment="1">
      <alignment horizontal="center" wrapText="1"/>
    </xf>
    <xf numFmtId="165" fontId="32" fillId="0" borderId="1" xfId="181" applyFont="1" applyBorder="1" applyAlignment="1">
      <alignment horizontal="center" wrapText="1"/>
    </xf>
    <xf numFmtId="38" fontId="32" fillId="0" borderId="22" xfId="181" quotePrefix="1" applyNumberFormat="1" applyFont="1" applyBorder="1" applyAlignment="1">
      <alignment horizontal="center"/>
    </xf>
    <xf numFmtId="165" fontId="32" fillId="0" borderId="0" xfId="181" applyFont="1" applyBorder="1"/>
    <xf numFmtId="1" fontId="1" fillId="5" borderId="26" xfId="181" applyNumberFormat="1" applyFill="1" applyBorder="1" applyAlignment="1">
      <alignment horizontal="center" wrapText="1"/>
    </xf>
    <xf numFmtId="1" fontId="1" fillId="5" borderId="27" xfId="181" applyNumberFormat="1" applyFill="1" applyBorder="1" applyAlignment="1">
      <alignment horizontal="center" wrapText="1"/>
    </xf>
    <xf numFmtId="165" fontId="1" fillId="5" borderId="28" xfId="181" applyFill="1" applyBorder="1" applyAlignment="1">
      <alignment horizontal="center" wrapText="1"/>
    </xf>
    <xf numFmtId="165" fontId="1" fillId="5" borderId="27" xfId="42" applyNumberFormat="1" applyFont="1" applyFill="1" applyBorder="1" applyAlignment="1">
      <alignment horizontal="center" wrapText="1"/>
    </xf>
    <xf numFmtId="165" fontId="1" fillId="5" borderId="26" xfId="42" applyNumberFormat="1" applyFont="1" applyFill="1" applyBorder="1" applyAlignment="1">
      <alignment horizontal="center" wrapText="1"/>
    </xf>
    <xf numFmtId="165" fontId="1" fillId="5" borderId="29" xfId="42" applyNumberFormat="1" applyFont="1" applyFill="1" applyBorder="1" applyAlignment="1">
      <alignment horizontal="center" wrapText="1"/>
    </xf>
    <xf numFmtId="167" fontId="1" fillId="5" borderId="28" xfId="42" applyNumberFormat="1" applyFont="1" applyFill="1" applyBorder="1" applyAlignment="1">
      <alignment horizontal="center" wrapText="1"/>
    </xf>
    <xf numFmtId="38" fontId="1" fillId="0" borderId="12" xfId="181" applyNumberFormat="1" applyBorder="1"/>
    <xf numFmtId="165" fontId="1" fillId="5" borderId="26" xfId="181" applyFill="1" applyBorder="1" applyAlignment="1">
      <alignment horizontal="center" wrapText="1"/>
    </xf>
    <xf numFmtId="164" fontId="1" fillId="5" borderId="28" xfId="181" applyNumberFormat="1" applyFill="1" applyBorder="1" applyAlignment="1">
      <alignment horizontal="center" wrapText="1"/>
    </xf>
    <xf numFmtId="167" fontId="1" fillId="25" borderId="28" xfId="42" applyNumberFormat="1" applyFont="1" applyFill="1" applyBorder="1" applyAlignment="1">
      <alignment horizontal="center" wrapText="1"/>
    </xf>
    <xf numFmtId="38" fontId="1" fillId="5" borderId="28" xfId="187" applyNumberFormat="1" applyFont="1" applyFill="1" applyBorder="1" applyAlignment="1">
      <alignment horizontal="center" wrapText="1"/>
    </xf>
    <xf numFmtId="168" fontId="1" fillId="11" borderId="28" xfId="181" applyNumberFormat="1" applyFill="1" applyBorder="1" applyAlignment="1">
      <alignment horizontal="center" wrapText="1"/>
    </xf>
    <xf numFmtId="165" fontId="1" fillId="0" borderId="0" xfId="181" applyBorder="1" applyAlignment="1">
      <alignment horizontal="right"/>
    </xf>
    <xf numFmtId="165" fontId="1" fillId="0" borderId="0" xfId="181" applyBorder="1" applyAlignment="1">
      <alignment horizontal="right" wrapText="1"/>
    </xf>
    <xf numFmtId="1" fontId="1" fillId="0" borderId="0" xfId="181" applyNumberFormat="1" applyBorder="1" applyAlignment="1">
      <alignment vertical="center"/>
    </xf>
    <xf numFmtId="1" fontId="1" fillId="0" borderId="11" xfId="181" applyNumberFormat="1" applyBorder="1" applyAlignment="1">
      <alignment horizontal="center" vertical="center" wrapText="1"/>
    </xf>
    <xf numFmtId="1" fontId="1" fillId="0" borderId="0" xfId="181" applyNumberFormat="1" applyBorder="1" applyAlignment="1">
      <alignment horizontal="center" vertical="center" wrapText="1"/>
    </xf>
    <xf numFmtId="165" fontId="1" fillId="0" borderId="12" xfId="181" applyBorder="1" applyAlignment="1">
      <alignment horizontal="center" vertical="center" wrapText="1"/>
    </xf>
    <xf numFmtId="167" fontId="1" fillId="0" borderId="11" xfId="42" applyNumberFormat="1" applyFont="1" applyFill="1" applyBorder="1" applyAlignment="1">
      <alignment horizontal="left" vertical="center" wrapText="1"/>
    </xf>
    <xf numFmtId="167" fontId="1" fillId="0" borderId="15" xfId="42" applyNumberFormat="1" applyFont="1" applyFill="1" applyBorder="1" applyAlignment="1">
      <alignment horizontal="left" vertical="center" wrapText="1"/>
    </xf>
    <xf numFmtId="165" fontId="32" fillId="0" borderId="13" xfId="181" applyFont="1" applyBorder="1" applyAlignment="1">
      <alignment horizontal="center" vertical="center"/>
    </xf>
    <xf numFmtId="165" fontId="32" fillId="0" borderId="13" xfId="181" applyFont="1" applyBorder="1" applyAlignment="1">
      <alignment horizontal="center" vertical="center" wrapText="1"/>
    </xf>
    <xf numFmtId="168" fontId="32" fillId="0" borderId="13" xfId="181" applyNumberFormat="1" applyFont="1" applyBorder="1" applyAlignment="1">
      <alignment horizontal="center" vertical="center" wrapText="1"/>
    </xf>
    <xf numFmtId="164" fontId="32" fillId="0" borderId="13" xfId="181" applyNumberFormat="1" applyFont="1" applyBorder="1" applyAlignment="1">
      <alignment horizontal="center" vertical="center" wrapText="1"/>
    </xf>
    <xf numFmtId="164" fontId="32" fillId="25" borderId="13" xfId="181" applyNumberFormat="1" applyFont="1" applyFill="1" applyBorder="1" applyAlignment="1">
      <alignment horizontal="center" vertical="center" wrapText="1"/>
    </xf>
    <xf numFmtId="38" fontId="32" fillId="0" borderId="13" xfId="181" quotePrefix="1" applyNumberFormat="1" applyFont="1" applyBorder="1" applyAlignment="1">
      <alignment horizontal="center" vertical="center"/>
    </xf>
    <xf numFmtId="165" fontId="1" fillId="0" borderId="0" xfId="181" applyBorder="1" applyAlignment="1">
      <alignment vertical="center"/>
    </xf>
    <xf numFmtId="1" fontId="1" fillId="0" borderId="18" xfId="181" applyNumberFormat="1" applyBorder="1"/>
    <xf numFmtId="165" fontId="1" fillId="0" borderId="19" xfId="181" applyBorder="1"/>
    <xf numFmtId="14" fontId="1" fillId="0" borderId="24" xfId="181" applyNumberFormat="1" applyBorder="1"/>
    <xf numFmtId="1" fontId="1" fillId="0" borderId="18" xfId="181" applyNumberFormat="1" applyBorder="1" applyAlignment="1">
      <alignment horizontal="center"/>
    </xf>
    <xf numFmtId="164" fontId="1" fillId="0" borderId="18" xfId="42" applyNumberFormat="1" applyFont="1" applyFill="1" applyBorder="1" applyAlignment="1">
      <alignment horizontal="center"/>
    </xf>
    <xf numFmtId="171" fontId="1" fillId="0" borderId="24" xfId="42" applyNumberFormat="1" applyFont="1" applyFill="1" applyBorder="1" applyAlignment="1">
      <alignment horizontal="center"/>
    </xf>
    <xf numFmtId="9" fontId="1" fillId="0" borderId="24" xfId="187" applyFont="1" applyFill="1" applyBorder="1" applyAlignment="1">
      <alignment horizontal="center"/>
    </xf>
    <xf numFmtId="38" fontId="1" fillId="0" borderId="24" xfId="181" applyNumberFormat="1" applyBorder="1"/>
    <xf numFmtId="168" fontId="1" fillId="0" borderId="24" xfId="181" applyNumberFormat="1" applyBorder="1"/>
    <xf numFmtId="38" fontId="1" fillId="0" borderId="18" xfId="181" applyNumberFormat="1" applyBorder="1"/>
    <xf numFmtId="175" fontId="1" fillId="0" borderId="24" xfId="181" applyNumberFormat="1" applyBorder="1" applyAlignment="1">
      <alignment horizontal="center"/>
    </xf>
    <xf numFmtId="38" fontId="1" fillId="0" borderId="20" xfId="181" applyNumberFormat="1" applyBorder="1"/>
    <xf numFmtId="38" fontId="1" fillId="0" borderId="24" xfId="42" applyNumberFormat="1" applyFont="1" applyFill="1" applyBorder="1"/>
    <xf numFmtId="1" fontId="1" fillId="0" borderId="11" xfId="181" applyNumberFormat="1" applyBorder="1"/>
    <xf numFmtId="14" fontId="1" fillId="0" borderId="12" xfId="181" applyNumberFormat="1" applyBorder="1"/>
    <xf numFmtId="1" fontId="1" fillId="0" borderId="11" xfId="181" applyNumberFormat="1" applyBorder="1" applyAlignment="1">
      <alignment horizontal="center"/>
    </xf>
    <xf numFmtId="1" fontId="1" fillId="0" borderId="15" xfId="181" applyNumberFormat="1" applyBorder="1" applyAlignment="1">
      <alignment horizontal="center"/>
    </xf>
    <xf numFmtId="164" fontId="1" fillId="0" borderId="11" xfId="42" applyNumberFormat="1" applyFont="1" applyFill="1" applyBorder="1" applyAlignment="1">
      <alignment horizontal="center"/>
    </xf>
    <xf numFmtId="171" fontId="1" fillId="0" borderId="12" xfId="42" applyNumberFormat="1" applyFont="1" applyFill="1" applyBorder="1" applyAlignment="1">
      <alignment horizontal="center"/>
    </xf>
    <xf numFmtId="9" fontId="1" fillId="0" borderId="12" xfId="187" applyFont="1" applyFill="1" applyBorder="1" applyAlignment="1">
      <alignment horizontal="center"/>
    </xf>
    <xf numFmtId="168" fontId="1" fillId="0" borderId="12" xfId="181" applyNumberFormat="1" applyBorder="1"/>
    <xf numFmtId="175" fontId="1" fillId="0" borderId="12" xfId="181" applyNumberFormat="1" applyBorder="1" applyAlignment="1">
      <alignment horizontal="center"/>
    </xf>
    <xf numFmtId="38" fontId="1" fillId="0" borderId="12" xfId="42" applyNumberFormat="1" applyFont="1" applyFill="1" applyBorder="1"/>
    <xf numFmtId="1" fontId="1" fillId="0" borderId="9" xfId="181" applyNumberFormat="1" applyBorder="1"/>
    <xf numFmtId="165" fontId="1" fillId="0" borderId="10" xfId="181" applyBorder="1"/>
    <xf numFmtId="14" fontId="1" fillId="0" borderId="13" xfId="181" applyNumberFormat="1" applyBorder="1"/>
    <xf numFmtId="1" fontId="1" fillId="0" borderId="9" xfId="181" applyNumberFormat="1" applyBorder="1" applyAlignment="1">
      <alignment horizontal="center"/>
    </xf>
    <xf numFmtId="1" fontId="1" fillId="0" borderId="8" xfId="181" applyNumberFormat="1" applyBorder="1" applyAlignment="1">
      <alignment horizontal="center"/>
    </xf>
    <xf numFmtId="164" fontId="1" fillId="0" borderId="9" xfId="42" applyNumberFormat="1" applyFont="1" applyFill="1" applyBorder="1" applyAlignment="1">
      <alignment horizontal="center"/>
    </xf>
    <xf numFmtId="171" fontId="1" fillId="0" borderId="13" xfId="42" applyNumberFormat="1" applyFont="1" applyFill="1" applyBorder="1" applyAlignment="1">
      <alignment horizontal="center"/>
    </xf>
    <xf numFmtId="9" fontId="1" fillId="0" borderId="13" xfId="187" applyFont="1" applyFill="1" applyBorder="1" applyAlignment="1">
      <alignment horizontal="center"/>
    </xf>
    <xf numFmtId="38" fontId="1" fillId="0" borderId="13" xfId="181" applyNumberFormat="1" applyBorder="1"/>
    <xf numFmtId="168" fontId="1" fillId="0" borderId="13" xfId="181" applyNumberFormat="1" applyBorder="1"/>
    <xf numFmtId="38" fontId="1" fillId="0" borderId="10" xfId="181" applyNumberFormat="1" applyBorder="1"/>
    <xf numFmtId="175" fontId="1" fillId="0" borderId="13" xfId="181" applyNumberFormat="1" applyBorder="1" applyAlignment="1">
      <alignment horizontal="center"/>
    </xf>
    <xf numFmtId="38" fontId="1" fillId="0" borderId="13" xfId="42" applyNumberFormat="1" applyFont="1" applyFill="1" applyBorder="1"/>
    <xf numFmtId="38" fontId="1" fillId="0" borderId="11" xfId="181" applyNumberFormat="1" applyBorder="1"/>
    <xf numFmtId="38" fontId="1" fillId="0" borderId="15" xfId="181" applyNumberFormat="1" applyBorder="1"/>
    <xf numFmtId="14" fontId="1" fillId="0" borderId="12" xfId="181" applyNumberFormat="1" applyBorder="1" applyAlignment="1">
      <alignment horizontal="right"/>
    </xf>
    <xf numFmtId="38" fontId="1" fillId="0" borderId="13" xfId="42" quotePrefix="1" applyNumberFormat="1" applyFont="1" applyFill="1" applyBorder="1"/>
    <xf numFmtId="38" fontId="1" fillId="0" borderId="9" xfId="181" applyNumberFormat="1" applyBorder="1"/>
    <xf numFmtId="165" fontId="1" fillId="0" borderId="8" xfId="181" applyBorder="1"/>
    <xf numFmtId="165" fontId="1" fillId="0" borderId="13" xfId="181" applyBorder="1" applyAlignment="1">
      <alignment horizontal="center"/>
    </xf>
    <xf numFmtId="165" fontId="1" fillId="0" borderId="13" xfId="181" applyBorder="1"/>
    <xf numFmtId="164" fontId="1" fillId="0" borderId="13" xfId="181" applyNumberFormat="1" applyBorder="1"/>
    <xf numFmtId="164" fontId="1" fillId="0" borderId="19" xfId="181" applyNumberFormat="1" applyBorder="1"/>
    <xf numFmtId="182" fontId="1" fillId="0" borderId="0" xfId="42" applyNumberFormat="1" applyFont="1" applyFill="1" applyBorder="1"/>
    <xf numFmtId="185" fontId="1" fillId="0" borderId="0" xfId="181" applyNumberFormat="1" applyBorder="1"/>
    <xf numFmtId="165" fontId="1" fillId="0" borderId="14" xfId="181" applyBorder="1" applyAlignment="1">
      <alignment horizontal="right"/>
    </xf>
    <xf numFmtId="165" fontId="1" fillId="0" borderId="14" xfId="181" applyBorder="1" applyAlignment="1">
      <alignment horizontal="right" wrapText="1"/>
    </xf>
    <xf numFmtId="165" fontId="28" fillId="0" borderId="0" xfId="181" applyFont="1" applyBorder="1" applyAlignment="1">
      <alignment horizontal="center"/>
    </xf>
    <xf numFmtId="185" fontId="1" fillId="0" borderId="14" xfId="181" applyNumberFormat="1" applyBorder="1"/>
    <xf numFmtId="168" fontId="1" fillId="0" borderId="14" xfId="181" applyNumberFormat="1" applyBorder="1"/>
    <xf numFmtId="175" fontId="1" fillId="0" borderId="14" xfId="181" applyNumberFormat="1" applyBorder="1" applyAlignment="1">
      <alignment horizontal="center"/>
    </xf>
    <xf numFmtId="38" fontId="1" fillId="0" borderId="14" xfId="181" applyNumberFormat="1" applyBorder="1"/>
    <xf numFmtId="165" fontId="3" fillId="0" borderId="0" xfId="181" applyFont="1" applyBorder="1" applyAlignment="1">
      <alignment horizontal="center"/>
    </xf>
    <xf numFmtId="185" fontId="3" fillId="0" borderId="0" xfId="181" applyNumberFormat="1" applyFont="1" applyBorder="1"/>
    <xf numFmtId="168" fontId="3" fillId="0" borderId="0" xfId="181" applyNumberFormat="1" applyFont="1" applyBorder="1"/>
    <xf numFmtId="175" fontId="3" fillId="0" borderId="0" xfId="181" applyNumberFormat="1" applyFont="1" applyBorder="1" applyAlignment="1">
      <alignment horizontal="center"/>
    </xf>
    <xf numFmtId="172" fontId="1" fillId="0" borderId="0" xfId="181" applyNumberFormat="1" applyBorder="1"/>
    <xf numFmtId="173" fontId="1" fillId="0" borderId="0" xfId="181" applyNumberFormat="1" applyBorder="1"/>
    <xf numFmtId="38" fontId="50" fillId="0" borderId="23" xfId="181" quotePrefix="1" applyNumberFormat="1" applyFont="1" applyBorder="1" applyAlignment="1">
      <alignment horizontal="center" vertical="center" wrapText="1"/>
    </xf>
    <xf numFmtId="164" fontId="50" fillId="0" borderId="23" xfId="33" quotePrefix="1" applyNumberFormat="1" applyFont="1" applyFill="1" applyBorder="1" applyAlignment="1">
      <alignment horizontal="center" vertical="center" wrapText="1"/>
    </xf>
    <xf numFmtId="1" fontId="1" fillId="5" borderId="19" xfId="181" applyNumberFormat="1" applyFill="1" applyBorder="1" applyAlignment="1">
      <alignment horizontal="right" wrapText="1"/>
    </xf>
    <xf numFmtId="1" fontId="3" fillId="4" borderId="1" xfId="181" applyNumberFormat="1" applyFont="1" applyFill="1" applyBorder="1" applyAlignment="1">
      <alignment horizontal="center" vertical="center" wrapText="1"/>
    </xf>
    <xf numFmtId="166" fontId="3" fillId="4" borderId="1" xfId="181" applyNumberFormat="1" applyFont="1" applyFill="1" applyBorder="1" applyAlignment="1">
      <alignment horizontal="center" vertical="center" wrapText="1"/>
    </xf>
    <xf numFmtId="167" fontId="3" fillId="4" borderId="1" xfId="42" quotePrefix="1" applyNumberFormat="1" applyFont="1" applyFill="1" applyBorder="1" applyAlignment="1">
      <alignment horizontal="center" vertical="center" wrapText="1"/>
    </xf>
    <xf numFmtId="167" fontId="3" fillId="4" borderId="1" xfId="42" applyNumberFormat="1" applyFont="1" applyFill="1" applyBorder="1" applyAlignment="1">
      <alignment horizontal="center" vertical="center" wrapText="1"/>
    </xf>
    <xf numFmtId="164" fontId="1" fillId="0" borderId="0" xfId="42" applyNumberFormat="1" applyFont="1" applyBorder="1" applyAlignment="1">
      <alignment horizontal="right"/>
    </xf>
    <xf numFmtId="165" fontId="3" fillId="4" borderId="1" xfId="181" applyFont="1" applyFill="1" applyBorder="1" applyAlignment="1">
      <alignment horizontal="center" vertical="center" wrapText="1"/>
    </xf>
    <xf numFmtId="1" fontId="15" fillId="0" borderId="10" xfId="95" applyNumberFormat="1" applyFont="1" applyBorder="1" applyAlignment="1" applyProtection="1">
      <alignment horizontal="center" vertical="top" textRotation="90"/>
    </xf>
    <xf numFmtId="165" fontId="3" fillId="0" borderId="9" xfId="181" applyFont="1" applyBorder="1" applyAlignment="1">
      <alignment vertical="center" wrapText="1"/>
    </xf>
    <xf numFmtId="165" fontId="3" fillId="0" borderId="10" xfId="181" applyFont="1" applyBorder="1" applyAlignment="1">
      <alignment vertical="center" wrapText="1"/>
    </xf>
    <xf numFmtId="165" fontId="3" fillId="0" borderId="17" xfId="181" applyFont="1" applyBorder="1" applyAlignment="1">
      <alignment vertical="center" wrapText="1"/>
    </xf>
    <xf numFmtId="165" fontId="32" fillId="0" borderId="17" xfId="181" applyFont="1" applyBorder="1" applyAlignment="1">
      <alignment horizontal="center" vertical="center"/>
    </xf>
    <xf numFmtId="165" fontId="32" fillId="0" borderId="22" xfId="181" applyFont="1" applyBorder="1" applyAlignment="1">
      <alignment horizontal="center" vertical="center" wrapText="1"/>
    </xf>
    <xf numFmtId="165" fontId="32" fillId="0" borderId="21" xfId="181" applyFont="1" applyBorder="1" applyAlignment="1">
      <alignment horizontal="center" vertical="center" wrapText="1"/>
    </xf>
    <xf numFmtId="165" fontId="32" fillId="0" borderId="17" xfId="181" applyFont="1" applyBorder="1" applyAlignment="1">
      <alignment horizontal="center" vertical="center" wrapText="1"/>
    </xf>
    <xf numFmtId="165" fontId="32" fillId="0" borderId="10" xfId="181" applyFont="1" applyBorder="1" applyAlignment="1">
      <alignment horizontal="center" vertical="center" wrapText="1"/>
    </xf>
    <xf numFmtId="1" fontId="1" fillId="0" borderId="11" xfId="1" applyNumberFormat="1" applyBorder="1"/>
    <xf numFmtId="165" fontId="1" fillId="0" borderId="21" xfId="1" applyBorder="1" applyAlignment="1">
      <alignment horizontal="left"/>
    </xf>
    <xf numFmtId="165" fontId="1" fillId="0" borderId="17" xfId="1" applyBorder="1"/>
    <xf numFmtId="166" fontId="1" fillId="0" borderId="17" xfId="1" applyNumberFormat="1" applyBorder="1"/>
    <xf numFmtId="165" fontId="1" fillId="0" borderId="0" xfId="1"/>
    <xf numFmtId="165" fontId="1" fillId="0" borderId="19" xfId="1" applyBorder="1"/>
    <xf numFmtId="165" fontId="1" fillId="0" borderId="20" xfId="1" applyBorder="1"/>
    <xf numFmtId="165" fontId="1" fillId="0" borderId="11" xfId="1" applyBorder="1"/>
    <xf numFmtId="1" fontId="1" fillId="0" borderId="11" xfId="1" applyNumberFormat="1" applyBorder="1" applyAlignment="1">
      <alignment horizontal="center"/>
    </xf>
    <xf numFmtId="1" fontId="1" fillId="0" borderId="24" xfId="181" applyNumberFormat="1" applyBorder="1"/>
    <xf numFmtId="14" fontId="1" fillId="0" borderId="24" xfId="181" applyNumberFormat="1" applyBorder="1" applyAlignment="1">
      <alignment horizontal="right"/>
    </xf>
    <xf numFmtId="164" fontId="1" fillId="0" borderId="19" xfId="42" applyNumberFormat="1" applyFont="1" applyBorder="1" applyAlignment="1">
      <alignment horizontal="right"/>
    </xf>
    <xf numFmtId="164" fontId="1" fillId="0" borderId="20" xfId="42" applyNumberFormat="1" applyFont="1" applyBorder="1" applyAlignment="1">
      <alignment horizontal="right"/>
    </xf>
    <xf numFmtId="164" fontId="1" fillId="0" borderId="18" xfId="42" applyNumberFormat="1" applyFont="1" applyBorder="1" applyAlignment="1">
      <alignment horizontal="right"/>
    </xf>
    <xf numFmtId="1" fontId="1" fillId="0" borderId="12" xfId="181" applyNumberFormat="1" applyBorder="1"/>
    <xf numFmtId="164" fontId="1" fillId="0" borderId="15" xfId="42" applyNumberFormat="1" applyFont="1" applyBorder="1" applyAlignment="1">
      <alignment horizontal="right"/>
    </xf>
    <xf numFmtId="164" fontId="1" fillId="0" borderId="11" xfId="42" applyNumberFormat="1" applyFont="1" applyBorder="1" applyAlignment="1">
      <alignment horizontal="right"/>
    </xf>
    <xf numFmtId="1" fontId="1" fillId="0" borderId="13" xfId="181" applyNumberFormat="1" applyBorder="1"/>
    <xf numFmtId="14" fontId="1" fillId="0" borderId="13" xfId="181" applyNumberFormat="1" applyBorder="1" applyAlignment="1">
      <alignment horizontal="right"/>
    </xf>
    <xf numFmtId="164" fontId="1" fillId="0" borderId="10" xfId="42" applyNumberFormat="1" applyFont="1" applyBorder="1" applyAlignment="1">
      <alignment horizontal="right"/>
    </xf>
    <xf numFmtId="164" fontId="1" fillId="0" borderId="8" xfId="42" applyNumberFormat="1" applyFont="1" applyBorder="1" applyAlignment="1">
      <alignment horizontal="right"/>
    </xf>
    <xf numFmtId="164" fontId="1" fillId="0" borderId="9" xfId="42" applyNumberFormat="1" applyFont="1" applyBorder="1" applyAlignment="1">
      <alignment horizontal="right"/>
    </xf>
    <xf numFmtId="3" fontId="1" fillId="0" borderId="10" xfId="1" applyNumberFormat="1" applyBorder="1" applyAlignment="1">
      <alignment horizontal="right"/>
    </xf>
    <xf numFmtId="3" fontId="1" fillId="0" borderId="8" xfId="1" applyNumberFormat="1" applyBorder="1" applyAlignment="1">
      <alignment horizontal="right"/>
    </xf>
    <xf numFmtId="3" fontId="1" fillId="0" borderId="9" xfId="1" applyNumberFormat="1" applyBorder="1" applyAlignment="1">
      <alignment horizontal="right"/>
    </xf>
    <xf numFmtId="1" fontId="1" fillId="0" borderId="0" xfId="181" applyNumberFormat="1" applyBorder="1" applyAlignment="1">
      <alignment horizontal="left"/>
    </xf>
    <xf numFmtId="1" fontId="3" fillId="0" borderId="0" xfId="181" applyNumberFormat="1" applyFont="1" applyBorder="1"/>
    <xf numFmtId="166" fontId="1" fillId="0" borderId="0" xfId="181" applyNumberFormat="1" applyBorder="1" applyAlignment="1">
      <alignment horizontal="center"/>
    </xf>
    <xf numFmtId="0" fontId="1" fillId="0" borderId="0" xfId="0" applyFont="1" applyAlignment="1">
      <alignment horizontal="left"/>
    </xf>
    <xf numFmtId="166" fontId="1" fillId="0" borderId="0" xfId="1" applyNumberFormat="1"/>
    <xf numFmtId="164" fontId="1" fillId="0" borderId="0" xfId="42" applyNumberFormat="1" applyFont="1" applyAlignment="1">
      <alignment horizontal="right"/>
    </xf>
    <xf numFmtId="171" fontId="1" fillId="0" borderId="0" xfId="42" applyNumberFormat="1" applyFont="1"/>
    <xf numFmtId="1" fontId="1" fillId="0" borderId="0" xfId="0" applyNumberFormat="1" applyFont="1"/>
    <xf numFmtId="164" fontId="1" fillId="0" borderId="0" xfId="42" applyNumberFormat="1" applyFont="1"/>
    <xf numFmtId="165" fontId="1" fillId="0" borderId="0" xfId="181" applyBorder="1" applyAlignment="1">
      <alignment horizontal="left"/>
    </xf>
    <xf numFmtId="166" fontId="1" fillId="0" borderId="0" xfId="181" applyNumberFormat="1" applyBorder="1" applyAlignment="1">
      <alignment horizontal="right"/>
    </xf>
    <xf numFmtId="185" fontId="1" fillId="0" borderId="0" xfId="1" applyNumberFormat="1"/>
    <xf numFmtId="165" fontId="1" fillId="0" borderId="14" xfId="181" applyBorder="1" applyAlignment="1">
      <alignment horizontal="left"/>
    </xf>
    <xf numFmtId="165" fontId="1" fillId="0" borderId="14" xfId="1" applyBorder="1"/>
    <xf numFmtId="166" fontId="1" fillId="0" borderId="14" xfId="181" applyNumberFormat="1" applyBorder="1" applyAlignment="1">
      <alignment horizontal="right"/>
    </xf>
    <xf numFmtId="1" fontId="1" fillId="0" borderId="0" xfId="1" applyNumberFormat="1"/>
    <xf numFmtId="43" fontId="1" fillId="0" borderId="0" xfId="33" applyFont="1" applyBorder="1"/>
    <xf numFmtId="169" fontId="1" fillId="0" borderId="0" xfId="42" applyNumberFormat="1" applyFont="1"/>
    <xf numFmtId="169" fontId="1" fillId="0" borderId="0" xfId="42" applyNumberFormat="1" applyFont="1" applyBorder="1" applyAlignment="1">
      <alignment vertical="center"/>
    </xf>
    <xf numFmtId="164" fontId="1" fillId="0" borderId="0" xfId="42" applyNumberFormat="1" applyFont="1" applyBorder="1" applyAlignment="1">
      <alignment horizontal="center" vertical="center"/>
    </xf>
    <xf numFmtId="164" fontId="1" fillId="0" borderId="0" xfId="42" applyNumberFormat="1" applyFont="1" applyBorder="1" applyAlignment="1">
      <alignment horizontal="center" vertical="center" wrapText="1"/>
    </xf>
    <xf numFmtId="169" fontId="32" fillId="0" borderId="0" xfId="42" applyNumberFormat="1" applyFont="1" applyBorder="1"/>
    <xf numFmtId="164" fontId="3" fillId="0" borderId="0" xfId="42" applyNumberFormat="1" applyFont="1" applyBorder="1" applyAlignment="1">
      <alignment horizontal="center" vertical="center" wrapText="1"/>
    </xf>
    <xf numFmtId="164" fontId="3" fillId="0" borderId="10" xfId="42" quotePrefix="1" applyNumberFormat="1" applyFont="1" applyBorder="1" applyAlignment="1">
      <alignment horizontal="center" vertical="center" wrapText="1"/>
    </xf>
    <xf numFmtId="164" fontId="3" fillId="0" borderId="10" xfId="42" applyNumberFormat="1" applyFont="1" applyBorder="1" applyAlignment="1">
      <alignment horizontal="center" vertical="center" wrapText="1"/>
    </xf>
    <xf numFmtId="164" fontId="1" fillId="0" borderId="0" xfId="42" applyNumberFormat="1" applyFont="1" applyBorder="1" applyAlignment="1">
      <alignment horizontal="left"/>
    </xf>
    <xf numFmtId="164" fontId="51" fillId="0" borderId="0" xfId="42" applyNumberFormat="1" applyFont="1" applyBorder="1" applyAlignment="1">
      <alignment horizontal="center" wrapText="1"/>
    </xf>
    <xf numFmtId="164" fontId="1" fillId="0" borderId="0" xfId="42" applyNumberFormat="1" applyFont="1" applyAlignment="1">
      <alignment horizontal="center"/>
    </xf>
    <xf numFmtId="169" fontId="1" fillId="0" borderId="0" xfId="42" applyNumberFormat="1" applyFont="1" applyAlignment="1">
      <alignment vertical="center"/>
    </xf>
    <xf numFmtId="164" fontId="1" fillId="0" borderId="0" xfId="42" applyNumberFormat="1" applyFont="1" applyAlignment="1">
      <alignment horizontal="center" vertical="center" wrapText="1"/>
    </xf>
    <xf numFmtId="164" fontId="1" fillId="0" borderId="0" xfId="42" applyNumberFormat="1" applyFont="1" applyAlignment="1">
      <alignment vertical="center"/>
    </xf>
    <xf numFmtId="164" fontId="1" fillId="0" borderId="0" xfId="42" applyNumberFormat="1" applyFont="1" applyAlignment="1">
      <alignment horizontal="right" vertical="center"/>
    </xf>
    <xf numFmtId="169" fontId="1" fillId="0" borderId="18" xfId="42" applyNumberFormat="1" applyFont="1" applyFill="1" applyBorder="1"/>
    <xf numFmtId="164" fontId="1" fillId="0" borderId="19" xfId="42" applyNumberFormat="1" applyFont="1" applyBorder="1"/>
    <xf numFmtId="164" fontId="1" fillId="0" borderId="19" xfId="42" applyNumberFormat="1" applyFont="1" applyBorder="1" applyAlignment="1">
      <alignment horizontal="center"/>
    </xf>
    <xf numFmtId="164" fontId="1" fillId="0" borderId="20" xfId="42" applyNumberFormat="1" applyFont="1" applyBorder="1"/>
    <xf numFmtId="169" fontId="1" fillId="0" borderId="11" xfId="42" applyNumberFormat="1" applyFont="1" applyFill="1" applyBorder="1"/>
    <xf numFmtId="164" fontId="1" fillId="0" borderId="0" xfId="42" applyNumberFormat="1" applyFont="1" applyBorder="1" applyAlignment="1">
      <alignment horizontal="center"/>
    </xf>
    <xf numFmtId="164" fontId="1" fillId="0" borderId="15" xfId="42" applyNumberFormat="1" applyFont="1" applyBorder="1"/>
    <xf numFmtId="169" fontId="1" fillId="0" borderId="9" xfId="42" applyNumberFormat="1" applyFont="1" applyFill="1" applyBorder="1"/>
    <xf numFmtId="164" fontId="1" fillId="0" borderId="10" xfId="42" applyNumberFormat="1" applyFont="1" applyBorder="1"/>
    <xf numFmtId="164" fontId="1" fillId="0" borderId="10" xfId="42" applyNumberFormat="1" applyFont="1" applyBorder="1" applyAlignment="1">
      <alignment horizontal="center"/>
    </xf>
    <xf numFmtId="164" fontId="1" fillId="0" borderId="8" xfId="42" applyNumberFormat="1" applyFont="1" applyBorder="1"/>
    <xf numFmtId="169" fontId="1" fillId="21" borderId="11" xfId="42" applyNumberFormat="1" applyFont="1" applyFill="1" applyBorder="1"/>
    <xf numFmtId="164" fontId="1" fillId="21" borderId="0" xfId="42" applyNumberFormat="1" applyFont="1" applyFill="1" applyBorder="1"/>
    <xf numFmtId="164" fontId="1" fillId="21" borderId="0" xfId="42" applyNumberFormat="1" applyFont="1" applyFill="1" applyBorder="1" applyAlignment="1">
      <alignment horizontal="center"/>
    </xf>
    <xf numFmtId="164" fontId="1" fillId="21" borderId="15" xfId="42" applyNumberFormat="1" applyFont="1" applyFill="1" applyBorder="1"/>
    <xf numFmtId="169" fontId="1" fillId="0" borderId="9" xfId="42" applyNumberFormat="1" applyFont="1" applyBorder="1"/>
    <xf numFmtId="164" fontId="1" fillId="0" borderId="0" xfId="42" applyNumberFormat="1" applyFont="1" applyFill="1" applyAlignment="1">
      <alignment vertical="center"/>
    </xf>
    <xf numFmtId="164" fontId="1" fillId="14" borderId="19" xfId="42" applyNumberFormat="1" applyFont="1" applyFill="1" applyBorder="1"/>
    <xf numFmtId="164" fontId="1" fillId="0" borderId="0" xfId="42" applyNumberFormat="1" applyFont="1" applyAlignment="1">
      <alignment horizontal="left"/>
    </xf>
    <xf numFmtId="165" fontId="3" fillId="0" borderId="19" xfId="182" applyNumberFormat="1" applyFont="1" applyBorder="1" applyAlignment="1">
      <alignment horizontal="left"/>
    </xf>
    <xf numFmtId="165" fontId="1" fillId="0" borderId="19" xfId="182" quotePrefix="1" applyNumberFormat="1" applyBorder="1" applyAlignment="1">
      <alignment horizontal="center" vertical="center" wrapText="1"/>
    </xf>
    <xf numFmtId="165" fontId="1" fillId="0" borderId="19" xfId="13" quotePrefix="1" applyBorder="1" applyAlignment="1">
      <alignment horizontal="center" vertical="center" wrapText="1"/>
    </xf>
    <xf numFmtId="165" fontId="1" fillId="0" borderId="20" xfId="182" quotePrefix="1" applyNumberFormat="1" applyBorder="1" applyAlignment="1">
      <alignment horizontal="center" vertical="center" wrapText="1"/>
    </xf>
    <xf numFmtId="167" fontId="1" fillId="0" borderId="0" xfId="42" applyNumberFormat="1" applyFont="1"/>
    <xf numFmtId="165" fontId="1" fillId="0" borderId="0" xfId="182" applyNumberFormat="1" applyAlignment="1">
      <alignment horizontal="left" wrapText="1"/>
    </xf>
    <xf numFmtId="165" fontId="1" fillId="0" borderId="0" xfId="182" applyNumberFormat="1" applyAlignment="1">
      <alignment wrapText="1"/>
    </xf>
    <xf numFmtId="165" fontId="3" fillId="0" borderId="0" xfId="182" applyNumberFormat="1" applyFont="1" applyBorder="1" applyAlignment="1">
      <alignment wrapText="1"/>
    </xf>
    <xf numFmtId="165" fontId="1" fillId="0" borderId="0" xfId="182" applyNumberFormat="1" applyBorder="1" applyAlignment="1">
      <alignment horizontal="left" wrapText="1"/>
    </xf>
    <xf numFmtId="165" fontId="1" fillId="0" borderId="0" xfId="182" applyNumberFormat="1" applyBorder="1" applyAlignment="1">
      <alignment horizontal="right" wrapText="1"/>
    </xf>
    <xf numFmtId="41" fontId="1" fillId="0" borderId="0" xfId="182" applyNumberFormat="1" applyBorder="1" applyAlignment="1">
      <alignment horizontal="right" wrapText="1"/>
    </xf>
    <xf numFmtId="165" fontId="1" fillId="0" borderId="18" xfId="182" applyNumberFormat="1" applyBorder="1" applyAlignment="1">
      <alignment horizontal="left" wrapText="1"/>
    </xf>
    <xf numFmtId="165" fontId="1" fillId="0" borderId="19" xfId="182" quotePrefix="1" applyNumberFormat="1" applyBorder="1" applyAlignment="1">
      <alignment horizontal="center" wrapText="1"/>
    </xf>
    <xf numFmtId="165" fontId="1" fillId="0" borderId="19" xfId="182" applyNumberFormat="1" applyBorder="1" applyAlignment="1">
      <alignment horizontal="center" wrapText="1"/>
    </xf>
    <xf numFmtId="165" fontId="1" fillId="0" borderId="17" xfId="182" applyNumberFormat="1" applyBorder="1" applyAlignment="1">
      <alignment horizontal="center" wrapText="1"/>
    </xf>
    <xf numFmtId="165" fontId="1" fillId="15" borderId="30" xfId="182" applyNumberFormat="1" applyFill="1" applyBorder="1" applyAlignment="1">
      <alignment horizontal="center" vertical="center" wrapText="1"/>
    </xf>
    <xf numFmtId="164" fontId="32" fillId="0" borderId="0" xfId="42" applyNumberFormat="1" applyFont="1" applyBorder="1"/>
    <xf numFmtId="1" fontId="32" fillId="0" borderId="21" xfId="182" applyNumberFormat="1" applyFont="1" applyBorder="1" applyAlignment="1">
      <alignment horizontal="left"/>
    </xf>
    <xf numFmtId="164" fontId="1" fillId="0" borderId="17" xfId="42" applyNumberFormat="1" applyFont="1" applyBorder="1" applyAlignment="1">
      <alignment horizontal="left" vertical="center" wrapText="1"/>
    </xf>
    <xf numFmtId="164" fontId="1" fillId="0" borderId="17" xfId="42" applyNumberFormat="1" applyFont="1" applyBorder="1" applyAlignment="1">
      <alignment horizontal="center" vertical="center" wrapText="1"/>
    </xf>
    <xf numFmtId="165" fontId="1" fillId="0" borderId="17" xfId="1" applyBorder="1" applyAlignment="1">
      <alignment horizontal="center" vertical="center" wrapText="1"/>
    </xf>
    <xf numFmtId="165" fontId="1" fillId="15" borderId="32" xfId="182" applyNumberFormat="1" applyFill="1" applyBorder="1" applyAlignment="1">
      <alignment horizontal="center" vertical="center" wrapText="1"/>
    </xf>
    <xf numFmtId="41" fontId="32" fillId="0" borderId="0" xfId="182" applyNumberFormat="1" applyFont="1" applyBorder="1" applyAlignment="1">
      <alignment vertical="center"/>
    </xf>
    <xf numFmtId="164" fontId="32" fillId="0" borderId="0" xfId="42" applyNumberFormat="1" applyFont="1" applyBorder="1" applyAlignment="1">
      <alignment vertical="center"/>
    </xf>
    <xf numFmtId="165" fontId="32" fillId="0" borderId="0" xfId="182" applyNumberFormat="1" applyFont="1" applyBorder="1" applyAlignment="1">
      <alignment vertical="center"/>
    </xf>
    <xf numFmtId="165" fontId="32" fillId="0" borderId="33" xfId="182" applyNumberFormat="1" applyFont="1" applyBorder="1" applyAlignment="1">
      <alignment horizontal="center" vertical="center" wrapText="1"/>
    </xf>
    <xf numFmtId="1" fontId="32" fillId="0" borderId="9" xfId="182" applyNumberFormat="1" applyFont="1" applyBorder="1" applyAlignment="1">
      <alignment horizontal="left"/>
    </xf>
    <xf numFmtId="164" fontId="3" fillId="0" borderId="22" xfId="42" applyNumberFormat="1" applyFont="1" applyBorder="1" applyAlignment="1">
      <alignment horizontal="center" vertical="center" wrapText="1"/>
    </xf>
    <xf numFmtId="167" fontId="3" fillId="16" borderId="1" xfId="42" applyNumberFormat="1" applyFont="1" applyFill="1" applyBorder="1" applyAlignment="1">
      <alignment horizontal="center" vertical="center" wrapText="1"/>
    </xf>
    <xf numFmtId="165" fontId="3" fillId="12" borderId="13" xfId="42" applyNumberFormat="1" applyFont="1" applyFill="1" applyBorder="1" applyAlignment="1">
      <alignment horizontal="center" vertical="center" wrapText="1"/>
    </xf>
    <xf numFmtId="167" fontId="3" fillId="17" borderId="1" xfId="42" applyNumberFormat="1" applyFont="1" applyFill="1" applyBorder="1" applyAlignment="1">
      <alignment horizontal="center" vertical="center" wrapText="1"/>
    </xf>
    <xf numFmtId="167" fontId="3" fillId="17" borderId="21" xfId="42" applyNumberFormat="1" applyFont="1" applyFill="1" applyBorder="1" applyAlignment="1">
      <alignment horizontal="center" vertical="center" wrapText="1"/>
    </xf>
    <xf numFmtId="10" fontId="3" fillId="15" borderId="34" xfId="182" applyNumberFormat="1" applyFont="1" applyFill="1" applyBorder="1" applyAlignment="1">
      <alignment horizontal="center" vertical="center" wrapText="1"/>
    </xf>
    <xf numFmtId="41" fontId="32" fillId="0" borderId="0" xfId="182" applyNumberFormat="1" applyFont="1" applyBorder="1" applyAlignment="1">
      <alignment horizontal="center" vertical="center"/>
    </xf>
    <xf numFmtId="164" fontId="32" fillId="0" borderId="0" xfId="42" applyNumberFormat="1" applyFont="1" applyBorder="1" applyAlignment="1">
      <alignment horizontal="center" vertical="center"/>
    </xf>
    <xf numFmtId="165" fontId="32" fillId="0" borderId="0" xfId="182" applyNumberFormat="1" applyFont="1" applyBorder="1" applyAlignment="1">
      <alignment horizontal="center" vertical="center"/>
    </xf>
    <xf numFmtId="165" fontId="32" fillId="0" borderId="35" xfId="182" applyNumberFormat="1" applyFont="1" applyBorder="1" applyAlignment="1">
      <alignment horizontal="center" vertical="center"/>
    </xf>
    <xf numFmtId="164" fontId="1" fillId="0" borderId="0" xfId="42" applyNumberFormat="1" applyFont="1" applyFill="1" applyBorder="1" applyAlignment="1">
      <alignment vertical="center"/>
    </xf>
    <xf numFmtId="1" fontId="1" fillId="12" borderId="21" xfId="182" applyNumberFormat="1" applyFill="1" applyBorder="1" applyAlignment="1">
      <alignment horizontal="center" vertical="center" wrapText="1"/>
    </xf>
    <xf numFmtId="1" fontId="1" fillId="12" borderId="22" xfId="182" applyNumberFormat="1" applyFill="1" applyBorder="1" applyAlignment="1">
      <alignment horizontal="center" vertical="center" wrapText="1"/>
    </xf>
    <xf numFmtId="165" fontId="1" fillId="0" borderId="17" xfId="182" applyNumberFormat="1" applyBorder="1" applyAlignment="1">
      <alignment vertical="center"/>
    </xf>
    <xf numFmtId="165" fontId="32" fillId="0" borderId="17" xfId="182" applyNumberFormat="1" applyFont="1" applyBorder="1" applyAlignment="1">
      <alignment horizontal="center" vertical="center"/>
    </xf>
    <xf numFmtId="165" fontId="32" fillId="0" borderId="22" xfId="182" applyNumberFormat="1" applyFont="1" applyBorder="1" applyAlignment="1">
      <alignment horizontal="center" vertical="center" wrapText="1"/>
    </xf>
    <xf numFmtId="165" fontId="32" fillId="0" borderId="1" xfId="181" applyFont="1" applyBorder="1" applyAlignment="1">
      <alignment horizontal="center" vertical="center"/>
    </xf>
    <xf numFmtId="165" fontId="32" fillId="0" borderId="22" xfId="181" applyFont="1" applyBorder="1" applyAlignment="1">
      <alignment horizontal="center" vertical="center"/>
    </xf>
    <xf numFmtId="165" fontId="32" fillId="0" borderId="17" xfId="182" applyNumberFormat="1" applyFont="1" applyBorder="1" applyAlignment="1">
      <alignment horizontal="center" vertical="center" wrapText="1"/>
    </xf>
    <xf numFmtId="165" fontId="3" fillId="15" borderId="34" xfId="182" applyNumberFormat="1" applyFont="1" applyFill="1" applyBorder="1" applyAlignment="1">
      <alignment horizontal="center" vertical="center" wrapText="1"/>
    </xf>
    <xf numFmtId="164" fontId="32" fillId="0" borderId="1" xfId="182" applyNumberFormat="1" applyFont="1" applyBorder="1" applyAlignment="1">
      <alignment horizontal="center" vertical="center" wrapText="1"/>
    </xf>
    <xf numFmtId="41" fontId="3" fillId="0" borderId="0" xfId="182" applyNumberFormat="1" applyFont="1" applyBorder="1" applyAlignment="1">
      <alignment horizontal="center" vertical="center" wrapText="1"/>
    </xf>
    <xf numFmtId="164" fontId="3" fillId="0" borderId="0" xfId="42" applyNumberFormat="1" applyFont="1" applyFill="1" applyBorder="1" applyAlignment="1">
      <alignment horizontal="center" vertical="center" wrapText="1"/>
    </xf>
    <xf numFmtId="165" fontId="3" fillId="0" borderId="0" xfId="182" applyNumberFormat="1" applyFont="1" applyBorder="1" applyAlignment="1">
      <alignment vertical="center"/>
    </xf>
    <xf numFmtId="165" fontId="32" fillId="0" borderId="0" xfId="182" applyNumberFormat="1" applyFont="1" applyBorder="1"/>
    <xf numFmtId="165" fontId="32" fillId="0" borderId="34" xfId="182" applyNumberFormat="1" applyFont="1" applyBorder="1" applyAlignment="1">
      <alignment horizontal="center" vertical="center"/>
    </xf>
    <xf numFmtId="1" fontId="3" fillId="0" borderId="11" xfId="182" applyNumberFormat="1" applyFont="1" applyBorder="1" applyAlignment="1">
      <alignment horizontal="left" wrapText="1"/>
    </xf>
    <xf numFmtId="1" fontId="3" fillId="0" borderId="0" xfId="182" applyNumberFormat="1" applyFont="1" applyBorder="1" applyAlignment="1">
      <alignment horizontal="center" wrapText="1"/>
    </xf>
    <xf numFmtId="165" fontId="3" fillId="0" borderId="12" xfId="42" applyNumberFormat="1" applyFont="1" applyFill="1" applyBorder="1" applyAlignment="1">
      <alignment horizontal="center" wrapText="1"/>
    </xf>
    <xf numFmtId="165" fontId="3" fillId="0" borderId="12" xfId="182" applyNumberFormat="1" applyFont="1" applyBorder="1" applyAlignment="1">
      <alignment horizontal="center" wrapText="1"/>
    </xf>
    <xf numFmtId="168" fontId="3" fillId="0" borderId="12" xfId="182" applyNumberFormat="1" applyFont="1" applyBorder="1" applyAlignment="1">
      <alignment horizontal="center" wrapText="1"/>
    </xf>
    <xf numFmtId="38" fontId="1" fillId="0" borderId="12" xfId="181" applyNumberFormat="1" applyBorder="1" applyAlignment="1">
      <alignment horizontal="right"/>
    </xf>
    <xf numFmtId="38" fontId="1" fillId="0" borderId="15" xfId="181" applyNumberFormat="1" applyBorder="1" applyAlignment="1">
      <alignment horizontal="right"/>
    </xf>
    <xf numFmtId="38" fontId="1" fillId="15" borderId="32" xfId="42" applyNumberFormat="1" applyFont="1" applyFill="1" applyBorder="1" applyAlignment="1">
      <alignment horizontal="center"/>
    </xf>
    <xf numFmtId="164" fontId="3" fillId="0" borderId="12" xfId="182" applyNumberFormat="1" applyFont="1" applyBorder="1" applyAlignment="1">
      <alignment horizontal="center" wrapText="1"/>
    </xf>
    <xf numFmtId="167" fontId="3" fillId="15" borderId="32" xfId="42" applyNumberFormat="1" applyFont="1" applyFill="1" applyBorder="1" applyAlignment="1">
      <alignment horizontal="center" wrapText="1"/>
    </xf>
    <xf numFmtId="41" fontId="1" fillId="0" borderId="0" xfId="182" quotePrefix="1" applyNumberFormat="1" applyBorder="1" applyAlignment="1">
      <alignment horizontal="right" wrapText="1"/>
    </xf>
    <xf numFmtId="165" fontId="1" fillId="0" borderId="35" xfId="182" applyNumberFormat="1" applyBorder="1"/>
    <xf numFmtId="1" fontId="1" fillId="0" borderId="18" xfId="182" applyNumberFormat="1" applyBorder="1" applyAlignment="1">
      <alignment horizontal="left"/>
    </xf>
    <xf numFmtId="165" fontId="1" fillId="0" borderId="19" xfId="182" applyNumberFormat="1" applyBorder="1"/>
    <xf numFmtId="1" fontId="1" fillId="0" borderId="24" xfId="182" applyNumberFormat="1" applyBorder="1" applyAlignment="1">
      <alignment horizontal="center"/>
    </xf>
    <xf numFmtId="165" fontId="1" fillId="0" borderId="24" xfId="182" applyNumberFormat="1" applyBorder="1" applyAlignment="1">
      <alignment horizontal="center"/>
    </xf>
    <xf numFmtId="164" fontId="1" fillId="0" borderId="24" xfId="42" applyNumberFormat="1" applyFont="1" applyFill="1" applyBorder="1"/>
    <xf numFmtId="164" fontId="1" fillId="0" borderId="24" xfId="42" applyNumberFormat="1" applyFont="1" applyFill="1" applyBorder="1" applyAlignment="1">
      <alignment horizontal="right"/>
    </xf>
    <xf numFmtId="164" fontId="1" fillId="0" borderId="18" xfId="42" applyNumberFormat="1" applyFont="1" applyFill="1" applyBorder="1"/>
    <xf numFmtId="164" fontId="1" fillId="15" borderId="35" xfId="42" applyNumberFormat="1" applyFont="1" applyFill="1" applyBorder="1" applyAlignment="1">
      <alignment horizontal="right"/>
    </xf>
    <xf numFmtId="164" fontId="1" fillId="0" borderId="19" xfId="42" applyNumberFormat="1" applyFont="1" applyFill="1" applyBorder="1"/>
    <xf numFmtId="164" fontId="1" fillId="0" borderId="35" xfId="42" applyNumberFormat="1" applyFont="1" applyBorder="1"/>
    <xf numFmtId="1" fontId="1" fillId="0" borderId="11" xfId="182" applyNumberFormat="1" applyBorder="1" applyAlignment="1">
      <alignment horizontal="left"/>
    </xf>
    <xf numFmtId="1" fontId="1" fillId="0" borderId="12" xfId="182" applyNumberFormat="1" applyBorder="1" applyAlignment="1">
      <alignment horizontal="center"/>
    </xf>
    <xf numFmtId="164" fontId="1" fillId="0" borderId="12" xfId="42" applyNumberFormat="1" applyFont="1" applyFill="1" applyBorder="1"/>
    <xf numFmtId="164" fontId="1" fillId="0" borderId="12" xfId="42" applyNumberFormat="1" applyFont="1" applyFill="1" applyBorder="1" applyAlignment="1">
      <alignment horizontal="right"/>
    </xf>
    <xf numFmtId="164" fontId="1" fillId="0" borderId="11" xfId="42" applyNumberFormat="1" applyFont="1" applyFill="1" applyBorder="1"/>
    <xf numFmtId="164" fontId="1" fillId="15" borderId="32" xfId="42" applyNumberFormat="1" applyFont="1" applyFill="1" applyBorder="1" applyAlignment="1">
      <alignment horizontal="right"/>
    </xf>
    <xf numFmtId="164" fontId="1" fillId="0" borderId="32" xfId="42" applyNumberFormat="1" applyFont="1" applyBorder="1"/>
    <xf numFmtId="1" fontId="1" fillId="0" borderId="9" xfId="182" applyNumberFormat="1" applyBorder="1" applyAlignment="1">
      <alignment horizontal="left"/>
    </xf>
    <xf numFmtId="1" fontId="1" fillId="0" borderId="13" xfId="182" applyNumberFormat="1" applyBorder="1" applyAlignment="1">
      <alignment horizontal="center"/>
    </xf>
    <xf numFmtId="164" fontId="1" fillId="0" borderId="13" xfId="42" applyNumberFormat="1" applyFont="1" applyFill="1" applyBorder="1"/>
    <xf numFmtId="164" fontId="1" fillId="0" borderId="13" xfId="42" applyNumberFormat="1" applyFont="1" applyFill="1" applyBorder="1" applyAlignment="1">
      <alignment horizontal="right"/>
    </xf>
    <xf numFmtId="164" fontId="1" fillId="0" borderId="9" xfId="42" applyNumberFormat="1" applyFont="1" applyFill="1" applyBorder="1"/>
    <xf numFmtId="164" fontId="1" fillId="15" borderId="36" xfId="42" applyNumberFormat="1" applyFont="1" applyFill="1" applyBorder="1" applyAlignment="1">
      <alignment horizontal="right"/>
    </xf>
    <xf numFmtId="164" fontId="1" fillId="0" borderId="10" xfId="42" applyNumberFormat="1" applyFont="1" applyFill="1" applyBorder="1"/>
    <xf numFmtId="164" fontId="1" fillId="0" borderId="36" xfId="42" applyNumberFormat="1" applyFont="1" applyBorder="1"/>
    <xf numFmtId="164" fontId="1" fillId="15" borderId="37" xfId="42" applyNumberFormat="1" applyFont="1" applyFill="1" applyBorder="1" applyAlignment="1">
      <alignment horizontal="right"/>
    </xf>
    <xf numFmtId="164" fontId="1" fillId="0" borderId="37" xfId="42" applyNumberFormat="1" applyFont="1" applyBorder="1"/>
    <xf numFmtId="165" fontId="1" fillId="0" borderId="19" xfId="182" applyNumberFormat="1" applyBorder="1" applyAlignment="1">
      <alignment horizontal="center"/>
    </xf>
    <xf numFmtId="3" fontId="1" fillId="0" borderId="0" xfId="182" applyNumberFormat="1" applyBorder="1"/>
    <xf numFmtId="3" fontId="1" fillId="0" borderId="19" xfId="182" applyNumberFormat="1" applyBorder="1"/>
    <xf numFmtId="38" fontId="1" fillId="0" borderId="19" xfId="42" applyNumberFormat="1" applyFont="1" applyFill="1" applyBorder="1" applyAlignment="1">
      <alignment horizontal="center"/>
    </xf>
    <xf numFmtId="3" fontId="1" fillId="15" borderId="0" xfId="182" applyNumberFormat="1" applyFill="1" applyBorder="1" applyAlignment="1">
      <alignment horizontal="right"/>
    </xf>
    <xf numFmtId="38" fontId="1" fillId="0" borderId="0" xfId="181" applyNumberFormat="1" applyBorder="1" applyAlignment="1">
      <alignment horizontal="right"/>
    </xf>
    <xf numFmtId="41" fontId="1" fillId="0" borderId="0" xfId="187" applyNumberFormat="1" applyFont="1" applyFill="1" applyBorder="1"/>
    <xf numFmtId="164" fontId="1" fillId="0" borderId="38" xfId="42" applyNumberFormat="1" applyFont="1" applyBorder="1"/>
    <xf numFmtId="164" fontId="1" fillId="15" borderId="0" xfId="42" applyNumberFormat="1" applyFont="1" applyFill="1" applyBorder="1"/>
    <xf numFmtId="164" fontId="1" fillId="15" borderId="19" xfId="42" applyNumberFormat="1" applyFont="1" applyFill="1" applyBorder="1"/>
    <xf numFmtId="10" fontId="1" fillId="0" borderId="0" xfId="185" applyNumberFormat="1" applyFont="1" applyBorder="1"/>
    <xf numFmtId="0" fontId="49" fillId="0" borderId="0" xfId="0" applyFont="1" applyAlignment="1">
      <alignment horizontal="left" vertical="center" wrapText="1"/>
    </xf>
    <xf numFmtId="164" fontId="1" fillId="0" borderId="0" xfId="42" applyNumberFormat="1" applyFont="1" applyFill="1" applyAlignment="1">
      <alignment horizontal="center" vertical="center" wrapText="1"/>
    </xf>
    <xf numFmtId="165" fontId="3" fillId="0" borderId="18" xfId="181" applyFont="1" applyBorder="1" applyAlignment="1">
      <alignment horizontal="center" wrapText="1"/>
    </xf>
    <xf numFmtId="165" fontId="3" fillId="0" borderId="19" xfId="181" applyFont="1" applyBorder="1" applyAlignment="1">
      <alignment horizontal="center" wrapText="1"/>
    </xf>
    <xf numFmtId="165" fontId="3" fillId="0" borderId="20" xfId="181" applyFont="1" applyBorder="1" applyAlignment="1">
      <alignment horizontal="center" wrapText="1"/>
    </xf>
    <xf numFmtId="165" fontId="3" fillId="0" borderId="18" xfId="181" applyFont="1" applyBorder="1" applyAlignment="1">
      <alignment horizontal="center" vertical="top" wrapText="1"/>
    </xf>
    <xf numFmtId="165" fontId="3" fillId="0" borderId="19" xfId="181" applyFont="1" applyBorder="1" applyAlignment="1">
      <alignment horizontal="center" vertical="top" wrapText="1"/>
    </xf>
    <xf numFmtId="165" fontId="3" fillId="0" borderId="20" xfId="181" applyFont="1" applyBorder="1" applyAlignment="1">
      <alignment horizontal="center" vertical="top" wrapText="1"/>
    </xf>
    <xf numFmtId="164" fontId="3" fillId="7" borderId="18" xfId="181" applyNumberFormat="1" applyFont="1" applyFill="1" applyBorder="1" applyAlignment="1">
      <alignment horizontal="center" vertical="top" wrapText="1"/>
    </xf>
    <xf numFmtId="164" fontId="3" fillId="7" borderId="19" xfId="181" applyNumberFormat="1" applyFont="1" applyFill="1" applyBorder="1" applyAlignment="1">
      <alignment horizontal="center" vertical="top" wrapText="1"/>
    </xf>
    <xf numFmtId="164" fontId="3" fillId="7" borderId="20" xfId="181" applyNumberFormat="1" applyFont="1" applyFill="1" applyBorder="1" applyAlignment="1">
      <alignment horizontal="center" vertical="top" wrapText="1"/>
    </xf>
    <xf numFmtId="38" fontId="1" fillId="0" borderId="11" xfId="181" applyNumberFormat="1" applyBorder="1" applyAlignment="1">
      <alignment horizontal="center"/>
    </xf>
    <xf numFmtId="38" fontId="1" fillId="0" borderId="0" xfId="181" applyNumberFormat="1" applyBorder="1" applyAlignment="1">
      <alignment horizontal="center"/>
    </xf>
    <xf numFmtId="38" fontId="1" fillId="0" borderId="15" xfId="181" applyNumberFormat="1" applyBorder="1" applyAlignment="1">
      <alignment horizontal="center"/>
    </xf>
    <xf numFmtId="167" fontId="1" fillId="5" borderId="26" xfId="42" applyNumberFormat="1" applyFont="1" applyFill="1" applyBorder="1" applyAlignment="1">
      <alignment horizontal="center" vertical="center" wrapText="1"/>
    </xf>
    <xf numFmtId="167" fontId="1" fillId="5" borderId="27" xfId="42" applyNumberFormat="1" applyFont="1" applyFill="1" applyBorder="1" applyAlignment="1">
      <alignment horizontal="center" vertical="center" wrapText="1"/>
    </xf>
    <xf numFmtId="165" fontId="3" fillId="0" borderId="17" xfId="182" applyNumberFormat="1" applyFont="1" applyBorder="1" applyAlignment="1">
      <alignment horizontal="center" vertical="center" wrapText="1"/>
    </xf>
    <xf numFmtId="165" fontId="3" fillId="0" borderId="25" xfId="182" applyNumberFormat="1" applyFont="1" applyBorder="1" applyAlignment="1">
      <alignment horizontal="center" vertical="center" wrapText="1"/>
    </xf>
    <xf numFmtId="165" fontId="3" fillId="0" borderId="31" xfId="182" quotePrefix="1" applyNumberFormat="1" applyFont="1" applyBorder="1" applyAlignment="1">
      <alignment horizontal="center" vertical="center" wrapText="1"/>
    </xf>
    <xf numFmtId="165" fontId="3" fillId="0" borderId="17" xfId="182" quotePrefix="1" applyNumberFormat="1" applyFont="1" applyBorder="1" applyAlignment="1">
      <alignment horizontal="center" vertical="center" wrapText="1"/>
    </xf>
    <xf numFmtId="165" fontId="3" fillId="0" borderId="25" xfId="182" quotePrefix="1" applyNumberFormat="1" applyFont="1" applyBorder="1" applyAlignment="1">
      <alignment horizontal="center" vertical="center" wrapText="1"/>
    </xf>
    <xf numFmtId="164" fontId="3" fillId="0" borderId="0" xfId="42" applyNumberFormat="1" applyFont="1" applyBorder="1" applyAlignment="1">
      <alignment horizontal="left" vertical="center" wrapText="1"/>
    </xf>
    <xf numFmtId="165" fontId="1" fillId="0" borderId="0" xfId="129"/>
    <xf numFmtId="1" fontId="1" fillId="0" borderId="0" xfId="129" applyNumberFormat="1" applyAlignment="1">
      <alignment horizontal="left"/>
    </xf>
    <xf numFmtId="1" fontId="3" fillId="0" borderId="0" xfId="129" applyNumberFormat="1" applyFont="1" applyAlignment="1">
      <alignment horizontal="left"/>
    </xf>
    <xf numFmtId="1" fontId="1" fillId="0" borderId="0" xfId="129" applyNumberFormat="1" applyAlignment="1">
      <alignment horizontal="center"/>
    </xf>
    <xf numFmtId="14" fontId="1" fillId="0" borderId="0" xfId="129" applyNumberFormat="1"/>
    <xf numFmtId="166" fontId="1" fillId="0" borderId="0" xfId="129" applyNumberFormat="1"/>
    <xf numFmtId="169" fontId="3" fillId="0" borderId="0" xfId="0" applyNumberFormat="1" applyFont="1" applyAlignment="1">
      <alignment horizontal="center" wrapText="1"/>
    </xf>
    <xf numFmtId="41" fontId="3" fillId="0" borderId="0" xfId="0" applyNumberFormat="1" applyFont="1" applyAlignment="1">
      <alignment horizontal="center" wrapText="1"/>
    </xf>
    <xf numFmtId="188" fontId="3" fillId="0" borderId="0" xfId="0" applyNumberFormat="1" applyFont="1" applyAlignment="1">
      <alignment horizontal="center" wrapText="1"/>
    </xf>
    <xf numFmtId="165" fontId="3" fillId="0" borderId="19" xfId="129" applyFont="1" applyBorder="1" applyAlignment="1">
      <alignment horizontal="left"/>
    </xf>
    <xf numFmtId="165" fontId="3" fillId="0" borderId="0" xfId="129" applyFont="1" applyAlignment="1">
      <alignment horizontal="left"/>
    </xf>
    <xf numFmtId="165" fontId="1" fillId="0" borderId="11" xfId="129" applyBorder="1"/>
    <xf numFmtId="0" fontId="0" fillId="29" borderId="0" xfId="0" applyFill="1"/>
    <xf numFmtId="0" fontId="1" fillId="0" borderId="0" xfId="42" applyNumberFormat="1" applyFont="1" applyFill="1" applyBorder="1"/>
    <xf numFmtId="0" fontId="1" fillId="0" borderId="0" xfId="129" applyNumberFormat="1"/>
    <xf numFmtId="43" fontId="1" fillId="0" borderId="0" xfId="42" applyFont="1" applyFill="1" applyBorder="1"/>
    <xf numFmtId="1" fontId="1" fillId="0" borderId="0" xfId="129" quotePrefix="1" applyNumberFormat="1" applyAlignment="1">
      <alignment horizontal="right"/>
    </xf>
    <xf numFmtId="169" fontId="1" fillId="0" borderId="10" xfId="0" quotePrefix="1" applyNumberFormat="1" applyFont="1" applyBorder="1" applyAlignment="1">
      <alignment horizontal="center" wrapText="1"/>
    </xf>
    <xf numFmtId="41" fontId="1" fillId="0" borderId="10" xfId="0" applyNumberFormat="1" applyFont="1" applyBorder="1" applyAlignment="1">
      <alignment horizontal="center" wrapText="1"/>
    </xf>
    <xf numFmtId="188" fontId="1" fillId="0" borderId="10" xfId="0" applyNumberFormat="1" applyFont="1" applyBorder="1" applyAlignment="1">
      <alignment horizontal="center" wrapText="1"/>
    </xf>
    <xf numFmtId="165" fontId="3" fillId="0" borderId="0" xfId="129" applyFont="1" applyAlignment="1">
      <alignment horizontal="center" wrapText="1"/>
    </xf>
    <xf numFmtId="1" fontId="3" fillId="0" borderId="24" xfId="129" applyNumberFormat="1" applyFont="1" applyBorder="1" applyAlignment="1">
      <alignment horizontal="center" wrapText="1"/>
    </xf>
    <xf numFmtId="1" fontId="52" fillId="0" borderId="24" xfId="95" applyNumberFormat="1" applyFont="1" applyFill="1" applyBorder="1" applyAlignment="1" applyProtection="1">
      <alignment horizontal="left" wrapText="1"/>
    </xf>
    <xf numFmtId="165" fontId="3" fillId="0" borderId="24" xfId="129" applyFont="1" applyBorder="1" applyAlignment="1">
      <alignment horizontal="center" wrapText="1"/>
    </xf>
    <xf numFmtId="14" fontId="3" fillId="0" borderId="24" xfId="129" applyNumberFormat="1" applyFont="1" applyBorder="1" applyAlignment="1">
      <alignment horizontal="center" wrapText="1"/>
    </xf>
    <xf numFmtId="166" fontId="3" fillId="0" borderId="24" xfId="129" applyNumberFormat="1" applyFont="1" applyBorder="1" applyAlignment="1">
      <alignment horizontal="center" wrapText="1"/>
    </xf>
    <xf numFmtId="169" fontId="3" fillId="0" borderId="12" xfId="129" applyNumberFormat="1" applyFont="1" applyBorder="1" applyAlignment="1">
      <alignment horizontal="center" wrapText="1"/>
    </xf>
    <xf numFmtId="41" fontId="3" fillId="0" borderId="12" xfId="129" applyNumberFormat="1" applyFont="1" applyBorder="1" applyAlignment="1">
      <alignment horizontal="center" wrapText="1"/>
    </xf>
    <xf numFmtId="170" fontId="3" fillId="0" borderId="12" xfId="129" applyNumberFormat="1" applyFont="1" applyBorder="1" applyAlignment="1">
      <alignment horizontal="center" wrapText="1"/>
    </xf>
    <xf numFmtId="165" fontId="3" fillId="0" borderId="21" xfId="129" applyFont="1" applyBorder="1" applyAlignment="1">
      <alignment horizontal="center" wrapText="1"/>
    </xf>
    <xf numFmtId="165" fontId="3" fillId="0" borderId="22" xfId="129" applyFont="1" applyBorder="1" applyAlignment="1">
      <alignment horizontal="center" wrapText="1"/>
    </xf>
    <xf numFmtId="165" fontId="3" fillId="0" borderId="19" xfId="129" applyFont="1" applyBorder="1" applyAlignment="1">
      <alignment horizontal="center" wrapText="1"/>
    </xf>
    <xf numFmtId="165" fontId="3" fillId="0" borderId="20" xfId="129" applyFont="1" applyBorder="1" applyAlignment="1">
      <alignment horizontal="center" wrapText="1"/>
    </xf>
    <xf numFmtId="165" fontId="3" fillId="0" borderId="17" xfId="129" applyFont="1" applyBorder="1" applyAlignment="1">
      <alignment horizontal="center" wrapText="1"/>
    </xf>
    <xf numFmtId="41" fontId="3" fillId="0" borderId="24" xfId="129" applyNumberFormat="1" applyFont="1" applyBorder="1" applyAlignment="1">
      <alignment horizontal="center" wrapText="1"/>
    </xf>
    <xf numFmtId="0" fontId="3" fillId="0" borderId="0" xfId="129" applyNumberFormat="1" applyFont="1" applyAlignment="1">
      <alignment horizontal="center" wrapText="1"/>
    </xf>
    <xf numFmtId="165" fontId="1" fillId="0" borderId="0" xfId="129" applyAlignment="1">
      <alignment horizontal="center" wrapText="1"/>
    </xf>
    <xf numFmtId="1" fontId="1" fillId="0" borderId="39" xfId="129" applyNumberFormat="1" applyBorder="1" applyAlignment="1">
      <alignment horizontal="center" wrapText="1"/>
    </xf>
    <xf numFmtId="1" fontId="1" fillId="0" borderId="39" xfId="129" applyNumberFormat="1" applyBorder="1" applyAlignment="1">
      <alignment horizontal="left" wrapText="1"/>
    </xf>
    <xf numFmtId="165" fontId="1" fillId="0" borderId="39" xfId="129" applyBorder="1" applyAlignment="1">
      <alignment horizontal="center" wrapText="1"/>
    </xf>
    <xf numFmtId="14" fontId="1" fillId="0" borderId="39" xfId="129" applyNumberFormat="1" applyBorder="1" applyAlignment="1">
      <alignment horizontal="center" wrapText="1"/>
    </xf>
    <xf numFmtId="166" fontId="1" fillId="0" borderId="39" xfId="129" applyNumberFormat="1" applyBorder="1" applyAlignment="1">
      <alignment horizontal="center" wrapText="1"/>
    </xf>
    <xf numFmtId="169" fontId="1" fillId="0" borderId="39" xfId="129" quotePrefix="1" applyNumberFormat="1" applyBorder="1" applyAlignment="1">
      <alignment horizontal="center" wrapText="1"/>
    </xf>
    <xf numFmtId="41" fontId="1" fillId="20" borderId="39" xfId="129" applyNumberFormat="1" applyFill="1" applyBorder="1" applyAlignment="1">
      <alignment horizontal="center" wrapText="1"/>
    </xf>
    <xf numFmtId="41" fontId="1" fillId="0" borderId="39" xfId="129" applyNumberFormat="1" applyBorder="1" applyAlignment="1">
      <alignment horizontal="center" wrapText="1"/>
    </xf>
    <xf numFmtId="41" fontId="1" fillId="22" borderId="39" xfId="129" applyNumberFormat="1" applyFill="1" applyBorder="1" applyAlignment="1">
      <alignment horizontal="center" wrapText="1"/>
    </xf>
    <xf numFmtId="170" fontId="1" fillId="0" borderId="39" xfId="129" applyNumberFormat="1" applyBorder="1" applyAlignment="1">
      <alignment horizontal="center" wrapText="1"/>
    </xf>
    <xf numFmtId="165" fontId="1" fillId="0" borderId="40" xfId="129" quotePrefix="1" applyBorder="1" applyAlignment="1">
      <alignment horizontal="center" wrapText="1"/>
    </xf>
    <xf numFmtId="165" fontId="1" fillId="0" borderId="41" xfId="129" quotePrefix="1" applyBorder="1" applyAlignment="1">
      <alignment horizontal="center" wrapText="1"/>
    </xf>
    <xf numFmtId="165" fontId="1" fillId="0" borderId="39" xfId="183" quotePrefix="1" applyBorder="1" applyAlignment="1">
      <alignment horizontal="center" wrapText="1"/>
    </xf>
    <xf numFmtId="165" fontId="1" fillId="0" borderId="39" xfId="183" applyBorder="1" applyAlignment="1">
      <alignment horizontal="center" wrapText="1"/>
    </xf>
    <xf numFmtId="165" fontId="1" fillId="0" borderId="42" xfId="183" quotePrefix="1" applyBorder="1" applyAlignment="1">
      <alignment horizontal="center" wrapText="1"/>
    </xf>
    <xf numFmtId="165" fontId="1" fillId="0" borderId="1" xfId="129" applyBorder="1" applyAlignment="1">
      <alignment horizontal="center" wrapText="1"/>
    </xf>
    <xf numFmtId="0" fontId="1" fillId="0" borderId="0" xfId="42" applyNumberFormat="1" applyFont="1" applyFill="1" applyBorder="1" applyAlignment="1">
      <alignment horizontal="center" wrapText="1"/>
    </xf>
    <xf numFmtId="164" fontId="1" fillId="0" borderId="0" xfId="42" quotePrefix="1" applyNumberFormat="1" applyFont="1" applyFill="1" applyBorder="1" applyAlignment="1">
      <alignment horizontal="center" wrapText="1"/>
    </xf>
    <xf numFmtId="164" fontId="1" fillId="0" borderId="0" xfId="42" applyNumberFormat="1" applyFont="1" applyFill="1" applyBorder="1" applyAlignment="1">
      <alignment horizontal="center" wrapText="1"/>
    </xf>
    <xf numFmtId="176" fontId="1" fillId="0" borderId="0" xfId="42" applyNumberFormat="1" applyFont="1" applyFill="1" applyBorder="1" applyAlignment="1">
      <alignment horizontal="center" wrapText="1"/>
    </xf>
    <xf numFmtId="0" fontId="1" fillId="0" borderId="0" xfId="129" applyNumberFormat="1" applyAlignment="1">
      <alignment horizontal="center" wrapText="1"/>
    </xf>
    <xf numFmtId="43" fontId="1" fillId="0" borderId="0" xfId="42" applyFont="1" applyFill="1" applyBorder="1" applyAlignment="1">
      <alignment horizontal="center" wrapText="1"/>
    </xf>
    <xf numFmtId="1" fontId="3" fillId="0" borderId="0" xfId="129" applyNumberFormat="1" applyFont="1" applyAlignment="1">
      <alignment horizontal="right"/>
    </xf>
    <xf numFmtId="1" fontId="3" fillId="0" borderId="12" xfId="129" applyNumberFormat="1" applyFont="1" applyBorder="1" applyAlignment="1">
      <alignment horizontal="right"/>
    </xf>
    <xf numFmtId="14" fontId="3" fillId="0" borderId="12" xfId="129" applyNumberFormat="1" applyFont="1" applyBorder="1" applyAlignment="1">
      <alignment horizontal="right"/>
    </xf>
    <xf numFmtId="166" fontId="3" fillId="0" borderId="12" xfId="129" applyNumberFormat="1" applyFont="1" applyBorder="1" applyAlignment="1">
      <alignment horizontal="right"/>
    </xf>
    <xf numFmtId="0" fontId="3" fillId="0" borderId="0" xfId="129" applyNumberFormat="1" applyFont="1" applyAlignment="1">
      <alignment horizontal="right"/>
    </xf>
    <xf numFmtId="0" fontId="1" fillId="24" borderId="1" xfId="129" applyNumberFormat="1" applyFill="1" applyBorder="1" applyAlignment="1">
      <alignment horizontal="left"/>
    </xf>
    <xf numFmtId="0" fontId="1" fillId="0" borderId="13" xfId="129" applyNumberFormat="1" applyBorder="1" applyAlignment="1">
      <alignment horizontal="left"/>
    </xf>
    <xf numFmtId="0" fontId="1" fillId="0" borderId="13" xfId="129" applyNumberFormat="1" applyBorder="1"/>
    <xf numFmtId="0" fontId="1" fillId="0" borderId="13" xfId="129" applyNumberFormat="1" applyBorder="1" applyAlignment="1">
      <alignment horizontal="center"/>
    </xf>
    <xf numFmtId="189" fontId="1" fillId="0" borderId="13" xfId="129" applyNumberFormat="1" applyBorder="1"/>
    <xf numFmtId="14" fontId="1" fillId="0" borderId="13" xfId="129" quotePrefix="1" applyNumberFormat="1" applyBorder="1" applyAlignment="1">
      <alignment horizontal="center"/>
    </xf>
    <xf numFmtId="1" fontId="1" fillId="0" borderId="13" xfId="129" applyNumberFormat="1" applyBorder="1" applyAlignment="1">
      <alignment horizontal="center"/>
    </xf>
    <xf numFmtId="41" fontId="1" fillId="0" borderId="13" xfId="129" applyNumberFormat="1" applyBorder="1" applyAlignment="1">
      <alignment horizontal="center"/>
    </xf>
    <xf numFmtId="41" fontId="1" fillId="0" borderId="13" xfId="129" applyNumberFormat="1" applyBorder="1"/>
    <xf numFmtId="188" fontId="1" fillId="0" borderId="1" xfId="129" applyNumberFormat="1" applyBorder="1"/>
    <xf numFmtId="190" fontId="0" fillId="0" borderId="0" xfId="42" applyNumberFormat="1" applyFont="1"/>
    <xf numFmtId="172" fontId="1" fillId="0" borderId="13" xfId="129" applyNumberFormat="1" applyBorder="1"/>
    <xf numFmtId="186" fontId="1" fillId="0" borderId="1" xfId="129" applyNumberFormat="1" applyBorder="1" applyAlignment="1">
      <alignment horizontal="left"/>
    </xf>
    <xf numFmtId="174" fontId="1" fillId="0" borderId="9" xfId="129" applyNumberFormat="1" applyBorder="1"/>
    <xf numFmtId="174" fontId="1" fillId="0" borderId="10" xfId="129" applyNumberFormat="1" applyBorder="1"/>
    <xf numFmtId="174" fontId="1" fillId="0" borderId="8" xfId="129" applyNumberFormat="1" applyBorder="1"/>
    <xf numFmtId="164" fontId="1" fillId="0" borderId="1" xfId="42" applyNumberFormat="1" applyFont="1" applyFill="1" applyBorder="1"/>
    <xf numFmtId="0" fontId="1" fillId="0" borderId="0" xfId="44" applyNumberFormat="1" applyFont="1" applyFill="1" applyBorder="1"/>
    <xf numFmtId="164" fontId="1" fillId="0" borderId="0" xfId="44" applyNumberFormat="1" applyFont="1" applyFill="1" applyBorder="1"/>
    <xf numFmtId="0" fontId="1" fillId="0" borderId="0" xfId="45" applyNumberFormat="1" applyFont="1" applyFill="1" applyBorder="1"/>
    <xf numFmtId="164" fontId="1" fillId="0" borderId="0" xfId="45" applyNumberFormat="1" applyFont="1" applyFill="1" applyBorder="1"/>
    <xf numFmtId="165" fontId="1" fillId="23" borderId="0" xfId="129" applyFill="1"/>
    <xf numFmtId="165" fontId="1" fillId="25" borderId="0" xfId="129" applyFill="1"/>
    <xf numFmtId="0" fontId="1" fillId="30" borderId="0" xfId="44" applyNumberFormat="1" applyFont="1" applyFill="1" applyBorder="1"/>
    <xf numFmtId="164" fontId="1" fillId="30" borderId="0" xfId="44" applyNumberFormat="1" applyFont="1" applyFill="1" applyBorder="1"/>
    <xf numFmtId="0" fontId="1" fillId="30" borderId="0" xfId="45" applyNumberFormat="1" applyFont="1" applyFill="1" applyBorder="1"/>
    <xf numFmtId="164" fontId="1" fillId="30" borderId="0" xfId="45" applyNumberFormat="1" applyFont="1" applyFill="1" applyBorder="1"/>
    <xf numFmtId="164" fontId="1" fillId="30" borderId="0" xfId="42" applyNumberFormat="1" applyFont="1" applyFill="1" applyBorder="1"/>
    <xf numFmtId="176" fontId="1" fillId="30" borderId="0" xfId="42" applyNumberFormat="1" applyFont="1" applyFill="1" applyBorder="1"/>
    <xf numFmtId="184" fontId="1" fillId="30" borderId="0" xfId="187" applyNumberFormat="1" applyFont="1" applyFill="1" applyBorder="1"/>
    <xf numFmtId="165" fontId="1" fillId="30" borderId="0" xfId="129" applyFill="1"/>
    <xf numFmtId="164" fontId="1" fillId="30" borderId="0" xfId="42" applyNumberFormat="1" applyFont="1" applyFill="1" applyBorder="1" applyAlignment="1">
      <alignment horizontal="center"/>
    </xf>
    <xf numFmtId="0" fontId="1" fillId="22" borderId="13" xfId="129" applyNumberFormat="1" applyFill="1" applyBorder="1"/>
    <xf numFmtId="0" fontId="1" fillId="20" borderId="13" xfId="129" quotePrefix="1" applyNumberFormat="1" applyFill="1" applyBorder="1" applyAlignment="1">
      <alignment horizontal="left"/>
    </xf>
    <xf numFmtId="165" fontId="1" fillId="27" borderId="0" xfId="129" applyFill="1"/>
    <xf numFmtId="188" fontId="1" fillId="30" borderId="1" xfId="129" applyNumberFormat="1" applyFill="1" applyBorder="1"/>
    <xf numFmtId="0" fontId="0" fillId="30" borderId="0" xfId="0" applyFill="1"/>
    <xf numFmtId="10" fontId="1" fillId="30" borderId="13" xfId="187" applyNumberFormat="1" applyFont="1" applyFill="1" applyBorder="1"/>
    <xf numFmtId="186" fontId="1" fillId="30" borderId="1" xfId="129" applyNumberFormat="1" applyFill="1" applyBorder="1" applyAlignment="1">
      <alignment horizontal="left"/>
    </xf>
    <xf numFmtId="164" fontId="1" fillId="30" borderId="1" xfId="42" applyNumberFormat="1" applyFont="1" applyFill="1" applyBorder="1"/>
    <xf numFmtId="165" fontId="1" fillId="21" borderId="0" xfId="129" applyFill="1"/>
    <xf numFmtId="0" fontId="1" fillId="15" borderId="13" xfId="129" applyNumberFormat="1" applyFill="1" applyBorder="1"/>
    <xf numFmtId="0" fontId="1" fillId="15" borderId="13" xfId="129" applyNumberFormat="1" applyFill="1" applyBorder="1" applyAlignment="1">
      <alignment horizontal="center"/>
    </xf>
    <xf numFmtId="189" fontId="1" fillId="15" borderId="13" xfId="129" applyNumberFormat="1" applyFill="1" applyBorder="1"/>
    <xf numFmtId="14" fontId="1" fillId="15" borderId="13" xfId="129" quotePrefix="1" applyNumberFormat="1" applyFill="1" applyBorder="1" applyAlignment="1">
      <alignment horizontal="center"/>
    </xf>
    <xf numFmtId="1" fontId="1" fillId="15" borderId="13" xfId="129" applyNumberFormat="1" applyFill="1" applyBorder="1" applyAlignment="1">
      <alignment horizontal="center"/>
    </xf>
    <xf numFmtId="41" fontId="1" fillId="15" borderId="13" xfId="129" applyNumberFormat="1" applyFill="1" applyBorder="1" applyAlignment="1">
      <alignment horizontal="center"/>
    </xf>
    <xf numFmtId="169" fontId="1" fillId="0" borderId="0" xfId="129" applyNumberFormat="1" applyAlignment="1">
      <alignment horizontal="center"/>
    </xf>
    <xf numFmtId="41" fontId="1" fillId="0" borderId="0" xfId="129" applyNumberFormat="1"/>
    <xf numFmtId="170" fontId="1" fillId="0" borderId="0" xfId="129" applyNumberFormat="1"/>
    <xf numFmtId="187" fontId="1" fillId="0" borderId="0" xfId="187" applyNumberFormat="1" applyFont="1" applyFill="1" applyBorder="1"/>
    <xf numFmtId="0" fontId="1" fillId="0" borderId="0" xfId="129" applyNumberFormat="1" applyAlignment="1">
      <alignment horizontal="left"/>
    </xf>
    <xf numFmtId="0" fontId="1" fillId="0" borderId="0" xfId="129" applyNumberFormat="1" applyAlignment="1">
      <alignment horizontal="center"/>
    </xf>
    <xf numFmtId="49" fontId="1" fillId="0" borderId="0" xfId="129" applyNumberFormat="1" applyAlignment="1">
      <alignment horizontal="center"/>
    </xf>
    <xf numFmtId="41" fontId="1" fillId="0" borderId="0" xfId="129" applyNumberFormat="1" applyAlignment="1">
      <alignment horizontal="center"/>
    </xf>
    <xf numFmtId="186" fontId="1" fillId="0" borderId="0" xfId="129" applyNumberFormat="1"/>
    <xf numFmtId="172" fontId="1" fillId="0" borderId="0" xfId="129" applyNumberFormat="1"/>
    <xf numFmtId="173" fontId="1" fillId="0" borderId="0" xfId="129" applyNumberFormat="1" applyAlignment="1">
      <alignment horizontal="left"/>
    </xf>
    <xf numFmtId="174" fontId="1" fillId="0" borderId="0" xfId="129" applyNumberFormat="1"/>
    <xf numFmtId="164" fontId="1" fillId="0" borderId="10" xfId="44" applyNumberFormat="1" applyFont="1" applyFill="1" applyBorder="1"/>
    <xf numFmtId="164" fontId="1" fillId="0" borderId="10" xfId="45" applyNumberFormat="1" applyFont="1" applyFill="1" applyBorder="1"/>
    <xf numFmtId="164" fontId="40" fillId="0" borderId="0" xfId="46" applyNumberFormat="1" applyFont="1"/>
    <xf numFmtId="41" fontId="1" fillId="0" borderId="0" xfId="0" applyNumberFormat="1" applyFont="1"/>
    <xf numFmtId="165" fontId="15" fillId="0" borderId="10" xfId="95" applyFont="1" applyFill="1" applyBorder="1" applyAlignment="1" applyProtection="1">
      <alignment horizontal="left"/>
    </xf>
  </cellXfs>
  <cellStyles count="244">
    <cellStyle name="£Z_x0004_Ç_x0006_^_x0004_" xfId="1" xr:uid="{00000000-0005-0000-0000-000000000000}"/>
    <cellStyle name="£Z_x0004_Ç_x0006_^_x0004_ 10" xfId="2" xr:uid="{00000000-0005-0000-0000-000001000000}"/>
    <cellStyle name="£Z_x0004_Ç_x0006_^_x0004_ 11" xfId="3" xr:uid="{00000000-0005-0000-0000-000002000000}"/>
    <cellStyle name="£Z_x0004_Ç_x0006_^_x0004_ 12" xfId="4" xr:uid="{00000000-0005-0000-0000-000003000000}"/>
    <cellStyle name="£Z_x0004_Ç_x0006_^_x0004_ 13" xfId="5" xr:uid="{00000000-0005-0000-0000-000004000000}"/>
    <cellStyle name="£Z_x0004_Ç_x0006_^_x0004_ 14" xfId="6" xr:uid="{00000000-0005-0000-0000-000005000000}"/>
    <cellStyle name="£Z_x0004_Ç_x0006_^_x0004_ 15" xfId="7" xr:uid="{00000000-0005-0000-0000-000006000000}"/>
    <cellStyle name="£Z_x0004_Ç_x0006_^_x0004_ 16" xfId="8" xr:uid="{00000000-0005-0000-0000-000007000000}"/>
    <cellStyle name="£Z_x0004_Ç_x0006_^_x0004_ 17" xfId="9" xr:uid="{00000000-0005-0000-0000-000008000000}"/>
    <cellStyle name="£Z_x0004_Ç_x0006_^_x0004_ 18" xfId="10" xr:uid="{00000000-0005-0000-0000-000009000000}"/>
    <cellStyle name="£Z_x0004_Ç_x0006_^_x0004_ 19" xfId="11" xr:uid="{00000000-0005-0000-0000-00000A000000}"/>
    <cellStyle name="£Z_x0004_Ç_x0006_^_x0004_ 2" xfId="12" xr:uid="{00000000-0005-0000-0000-00000B000000}"/>
    <cellStyle name="£Z_x0004_Ç_x0006_^_x0004_ 2 10" xfId="13" xr:uid="{00000000-0005-0000-0000-00000C000000}"/>
    <cellStyle name="£Z_x0004_Ç_x0006_^_x0004_ 2 11" xfId="14" xr:uid="{00000000-0005-0000-0000-00000D000000}"/>
    <cellStyle name="£Z_x0004_Ç_x0006_^_x0004_ 2 2" xfId="15" xr:uid="{00000000-0005-0000-0000-00000E000000}"/>
    <cellStyle name="£Z_x0004_Ç_x0006_^_x0004_ 2 3" xfId="16" xr:uid="{00000000-0005-0000-0000-00000F000000}"/>
    <cellStyle name="£Z_x0004_Ç_x0006_^_x0004_ 2 4" xfId="17" xr:uid="{00000000-0005-0000-0000-000010000000}"/>
    <cellStyle name="£Z_x0004_Ç_x0006_^_x0004_ 2 5" xfId="18" xr:uid="{00000000-0005-0000-0000-000011000000}"/>
    <cellStyle name="£Z_x0004_Ç_x0006_^_x0004_ 2 6" xfId="19" xr:uid="{00000000-0005-0000-0000-000012000000}"/>
    <cellStyle name="£Z_x0004_Ç_x0006_^_x0004_ 2 7" xfId="20" xr:uid="{00000000-0005-0000-0000-000013000000}"/>
    <cellStyle name="£Z_x0004_Ç_x0006_^_x0004_ 2 8" xfId="21" xr:uid="{00000000-0005-0000-0000-000014000000}"/>
    <cellStyle name="£Z_x0004_Ç_x0006_^_x0004_ 2 9" xfId="22" xr:uid="{00000000-0005-0000-0000-000015000000}"/>
    <cellStyle name="£Z_x0004_Ç_x0006_^_x0004_ 3" xfId="23" xr:uid="{00000000-0005-0000-0000-000016000000}"/>
    <cellStyle name="£Z_x0004_Ç_x0006_^_x0004_ 4" xfId="24" xr:uid="{00000000-0005-0000-0000-000017000000}"/>
    <cellStyle name="£Z_x0004_Ç_x0006_^_x0004_ 5" xfId="25" xr:uid="{00000000-0005-0000-0000-000018000000}"/>
    <cellStyle name="£Z_x0004_Ç_x0006_^_x0004_ 6" xfId="26" xr:uid="{00000000-0005-0000-0000-000019000000}"/>
    <cellStyle name="£Z_x0004_Ç_x0006_^_x0004_ 7" xfId="27" xr:uid="{00000000-0005-0000-0000-00001A000000}"/>
    <cellStyle name="£Z_x0004_Ç_x0006_^_x0004_ 8" xfId="28" xr:uid="{00000000-0005-0000-0000-00001B000000}"/>
    <cellStyle name="£Z_x0004_Ç_x0006_^_x0004_ 9" xfId="29" xr:uid="{00000000-0005-0000-0000-00001C000000}"/>
    <cellStyle name="£Z_x0004_Ç_x0006_^_x0004_ 9 2" xfId="30" xr:uid="{00000000-0005-0000-0000-00001D000000}"/>
    <cellStyle name="Assumption" xfId="31" xr:uid="{00000000-0005-0000-0000-00001E000000}"/>
    <cellStyle name="CapAdv_Box" xfId="32" xr:uid="{00000000-0005-0000-0000-00001F000000}"/>
    <cellStyle name="Comma" xfId="33" builtinId="3"/>
    <cellStyle name="Comma  - Style1" xfId="34" xr:uid="{00000000-0005-0000-0000-000021000000}"/>
    <cellStyle name="Comma  - Style2" xfId="35" xr:uid="{00000000-0005-0000-0000-000022000000}"/>
    <cellStyle name="Comma  - Style3" xfId="36" xr:uid="{00000000-0005-0000-0000-000023000000}"/>
    <cellStyle name="Comma  - Style4" xfId="37" xr:uid="{00000000-0005-0000-0000-000024000000}"/>
    <cellStyle name="Comma  - Style5" xfId="38" xr:uid="{00000000-0005-0000-0000-000025000000}"/>
    <cellStyle name="Comma  - Style6" xfId="39" xr:uid="{00000000-0005-0000-0000-000026000000}"/>
    <cellStyle name="Comma  - Style7" xfId="40" xr:uid="{00000000-0005-0000-0000-000027000000}"/>
    <cellStyle name="Comma  - Style8" xfId="41" xr:uid="{00000000-0005-0000-0000-000028000000}"/>
    <cellStyle name="Comma 2" xfId="42" xr:uid="{00000000-0005-0000-0000-000029000000}"/>
    <cellStyle name="Comma 2 2" xfId="43" xr:uid="{00000000-0005-0000-0000-00002A000000}"/>
    <cellStyle name="Comma 20" xfId="44" xr:uid="{00000000-0005-0000-0000-00002B000000}"/>
    <cellStyle name="Comma 21" xfId="45" xr:uid="{00000000-0005-0000-0000-00002C000000}"/>
    <cellStyle name="Comma 27" xfId="46" xr:uid="{00000000-0005-0000-0000-00002D000000}"/>
    <cellStyle name="Comma 3" xfId="47" xr:uid="{00000000-0005-0000-0000-00002E000000}"/>
    <cellStyle name="Comma 4" xfId="48" xr:uid="{00000000-0005-0000-0000-00002F000000}"/>
    <cellStyle name="Comma 4 2" xfId="49" xr:uid="{00000000-0005-0000-0000-000030000000}"/>
    <cellStyle name="Comma 5" xfId="50" xr:uid="{00000000-0005-0000-0000-000031000000}"/>
    <cellStyle name="Comma 5 2" xfId="51" xr:uid="{00000000-0005-0000-0000-000032000000}"/>
    <cellStyle name="Comma 6" xfId="52" xr:uid="{00000000-0005-0000-0000-000033000000}"/>
    <cellStyle name="Comma 7" xfId="53" xr:uid="{00000000-0005-0000-0000-000034000000}"/>
    <cellStyle name="Comma0" xfId="54" xr:uid="{00000000-0005-0000-0000-000035000000}"/>
    <cellStyle name="Comma1 - Style1" xfId="55" xr:uid="{00000000-0005-0000-0000-000036000000}"/>
    <cellStyle name="Comma1 - Style1 10" xfId="56" xr:uid="{00000000-0005-0000-0000-000037000000}"/>
    <cellStyle name="Comma1 - Style1 11" xfId="57" xr:uid="{00000000-0005-0000-0000-000038000000}"/>
    <cellStyle name="Comma1 - Style1 2" xfId="58" xr:uid="{00000000-0005-0000-0000-000039000000}"/>
    <cellStyle name="Comma1 - Style1 3" xfId="59" xr:uid="{00000000-0005-0000-0000-00003A000000}"/>
    <cellStyle name="Comma1 - Style1 4" xfId="60" xr:uid="{00000000-0005-0000-0000-00003B000000}"/>
    <cellStyle name="Comma1 - Style1 5" xfId="61" xr:uid="{00000000-0005-0000-0000-00003C000000}"/>
    <cellStyle name="Comma1 - Style1 6" xfId="62" xr:uid="{00000000-0005-0000-0000-00003D000000}"/>
    <cellStyle name="Comma1 - Style1 7" xfId="63" xr:uid="{00000000-0005-0000-0000-00003E000000}"/>
    <cellStyle name="Comma1 - Style1 8" xfId="64" xr:uid="{00000000-0005-0000-0000-00003F000000}"/>
    <cellStyle name="Comma1 - Style1 9" xfId="65" xr:uid="{00000000-0005-0000-0000-000040000000}"/>
    <cellStyle name="Comment" xfId="66" xr:uid="{00000000-0005-0000-0000-000041000000}"/>
    <cellStyle name="Currency 2" xfId="67" xr:uid="{00000000-0005-0000-0000-000042000000}"/>
    <cellStyle name="Currency 3" xfId="68" xr:uid="{00000000-0005-0000-0000-000043000000}"/>
    <cellStyle name="Currency 4" xfId="69" xr:uid="{00000000-0005-0000-0000-000044000000}"/>
    <cellStyle name="Currency 4 2" xfId="70" xr:uid="{00000000-0005-0000-0000-000045000000}"/>
    <cellStyle name="Currency0" xfId="71" xr:uid="{00000000-0005-0000-0000-000046000000}"/>
    <cellStyle name="Custom - Style8" xfId="72" xr:uid="{00000000-0005-0000-0000-000047000000}"/>
    <cellStyle name="Data   - Style2" xfId="73" xr:uid="{00000000-0005-0000-0000-000048000000}"/>
    <cellStyle name="Date" xfId="74" xr:uid="{00000000-0005-0000-0000-000049000000}"/>
    <cellStyle name="Euro" xfId="75" xr:uid="{00000000-0005-0000-0000-00004A000000}"/>
    <cellStyle name="Fixed" xfId="76" xr:uid="{00000000-0005-0000-0000-00004B000000}"/>
    <cellStyle name="Fixed2 - Style1" xfId="77" xr:uid="{00000000-0005-0000-0000-00004C000000}"/>
    <cellStyle name="Fixed2 - Style1 10" xfId="78" xr:uid="{00000000-0005-0000-0000-00004D000000}"/>
    <cellStyle name="Fixed2 - Style1 11" xfId="79" xr:uid="{00000000-0005-0000-0000-00004E000000}"/>
    <cellStyle name="Fixed2 - Style1 2" xfId="80" xr:uid="{00000000-0005-0000-0000-00004F000000}"/>
    <cellStyle name="Fixed2 - Style1 3" xfId="81" xr:uid="{00000000-0005-0000-0000-000050000000}"/>
    <cellStyle name="Fixed2 - Style1 4" xfId="82" xr:uid="{00000000-0005-0000-0000-000051000000}"/>
    <cellStyle name="Fixed2 - Style1 5" xfId="83" xr:uid="{00000000-0005-0000-0000-000052000000}"/>
    <cellStyle name="Fixed2 - Style1 6" xfId="84" xr:uid="{00000000-0005-0000-0000-000053000000}"/>
    <cellStyle name="Fixed2 - Style1 7" xfId="85" xr:uid="{00000000-0005-0000-0000-000054000000}"/>
    <cellStyle name="Fixed2 - Style1 8" xfId="86" xr:uid="{00000000-0005-0000-0000-000055000000}"/>
    <cellStyle name="Fixed2 - Style1 9" xfId="87" xr:uid="{00000000-0005-0000-0000-000056000000}"/>
    <cellStyle name="Flag" xfId="88" xr:uid="{00000000-0005-0000-0000-000057000000}"/>
    <cellStyle name="Followed Hyperlink 2" xfId="89" xr:uid="{00000000-0005-0000-0000-000058000000}"/>
    <cellStyle name="Grey" xfId="90" xr:uid="{00000000-0005-0000-0000-000059000000}"/>
    <cellStyle name="Header1" xfId="91" xr:uid="{00000000-0005-0000-0000-00005A000000}"/>
    <cellStyle name="Header2" xfId="92" xr:uid="{00000000-0005-0000-0000-00005B000000}"/>
    <cellStyle name="Heading1" xfId="93" xr:uid="{00000000-0005-0000-0000-00005C000000}"/>
    <cellStyle name="Heading2" xfId="94" xr:uid="{00000000-0005-0000-0000-00005D000000}"/>
    <cellStyle name="Hyperlink 2" xfId="95" xr:uid="{00000000-0005-0000-0000-00005E000000}"/>
    <cellStyle name="Hyperlink 2 2" xfId="96" xr:uid="{00000000-0005-0000-0000-00005F000000}"/>
    <cellStyle name="Hyperlink 3" xfId="97" xr:uid="{00000000-0005-0000-0000-000060000000}"/>
    <cellStyle name="Hyperlink 4" xfId="98" xr:uid="{00000000-0005-0000-0000-000061000000}"/>
    <cellStyle name="Hyperlink 5" xfId="99" xr:uid="{00000000-0005-0000-0000-000062000000}"/>
    <cellStyle name="Hyperlink 6" xfId="100" xr:uid="{00000000-0005-0000-0000-000063000000}"/>
    <cellStyle name="Input [yellow]" xfId="101" xr:uid="{00000000-0005-0000-0000-000064000000}"/>
    <cellStyle name="Interface" xfId="102" xr:uid="{00000000-0005-0000-0000-000065000000}"/>
    <cellStyle name="Labels - Style3" xfId="103" xr:uid="{00000000-0005-0000-0000-000066000000}"/>
    <cellStyle name="Normal" xfId="0" builtinId="0"/>
    <cellStyle name="Normal - Style1" xfId="104" xr:uid="{00000000-0005-0000-0000-000068000000}"/>
    <cellStyle name="Normal - Style2" xfId="105" xr:uid="{00000000-0005-0000-0000-000069000000}"/>
    <cellStyle name="Normal - Style3" xfId="106" xr:uid="{00000000-0005-0000-0000-00006A000000}"/>
    <cellStyle name="Normal - Style4" xfId="107" xr:uid="{00000000-0005-0000-0000-00006B000000}"/>
    <cellStyle name="Normal - Style5" xfId="108" xr:uid="{00000000-0005-0000-0000-00006C000000}"/>
    <cellStyle name="Normal - Style6" xfId="109" xr:uid="{00000000-0005-0000-0000-00006D000000}"/>
    <cellStyle name="Normal - Style7" xfId="110" xr:uid="{00000000-0005-0000-0000-00006E000000}"/>
    <cellStyle name="Normal - Style8" xfId="111" xr:uid="{00000000-0005-0000-0000-00006F000000}"/>
    <cellStyle name="Normal 10" xfId="112" xr:uid="{00000000-0005-0000-0000-000070000000}"/>
    <cellStyle name="Normal 11" xfId="113" xr:uid="{00000000-0005-0000-0000-000071000000}"/>
    <cellStyle name="Normal 11 2" xfId="114" xr:uid="{00000000-0005-0000-0000-000072000000}"/>
    <cellStyle name="Normal 11 2 2" xfId="115" xr:uid="{00000000-0005-0000-0000-000073000000}"/>
    <cellStyle name="Normal 12" xfId="116" xr:uid="{00000000-0005-0000-0000-000074000000}"/>
    <cellStyle name="Normal 13" xfId="117" xr:uid="{00000000-0005-0000-0000-000075000000}"/>
    <cellStyle name="Normal 13 2" xfId="118" xr:uid="{00000000-0005-0000-0000-000076000000}"/>
    <cellStyle name="Normal 13 3" xfId="119" xr:uid="{00000000-0005-0000-0000-000077000000}"/>
    <cellStyle name="Normal 14" xfId="120" xr:uid="{00000000-0005-0000-0000-000078000000}"/>
    <cellStyle name="Normal 15" xfId="121" xr:uid="{00000000-0005-0000-0000-000079000000}"/>
    <cellStyle name="Normal 16" xfId="122" xr:uid="{00000000-0005-0000-0000-00007A000000}"/>
    <cellStyle name="Normal 17" xfId="123" xr:uid="{00000000-0005-0000-0000-00007B000000}"/>
    <cellStyle name="Normal 18" xfId="124" xr:uid="{00000000-0005-0000-0000-00007C000000}"/>
    <cellStyle name="Normal 19" xfId="125" xr:uid="{00000000-0005-0000-0000-00007D000000}"/>
    <cellStyle name="Normal 19 2" xfId="126" xr:uid="{00000000-0005-0000-0000-00007E000000}"/>
    <cellStyle name="Normal 19 2 2" xfId="127" xr:uid="{00000000-0005-0000-0000-00007F000000}"/>
    <cellStyle name="Normal 2" xfId="128" xr:uid="{00000000-0005-0000-0000-000080000000}"/>
    <cellStyle name="Normal 2 10" xfId="129" xr:uid="{00000000-0005-0000-0000-000081000000}"/>
    <cellStyle name="Normal 2 11" xfId="130" xr:uid="{00000000-0005-0000-0000-000082000000}"/>
    <cellStyle name="Normal 2 2" xfId="131" xr:uid="{00000000-0005-0000-0000-000083000000}"/>
    <cellStyle name="Normal 2 2 2" xfId="132" xr:uid="{00000000-0005-0000-0000-000084000000}"/>
    <cellStyle name="Normal 2 3" xfId="133" xr:uid="{00000000-0005-0000-0000-000085000000}"/>
    <cellStyle name="Normal 2 4" xfId="134" xr:uid="{00000000-0005-0000-0000-000086000000}"/>
    <cellStyle name="Normal 2 5" xfId="135" xr:uid="{00000000-0005-0000-0000-000087000000}"/>
    <cellStyle name="Normal 2 6" xfId="136" xr:uid="{00000000-0005-0000-0000-000088000000}"/>
    <cellStyle name="Normal 2 7" xfId="137" xr:uid="{00000000-0005-0000-0000-000089000000}"/>
    <cellStyle name="Normal 2 8" xfId="138" xr:uid="{00000000-0005-0000-0000-00008A000000}"/>
    <cellStyle name="Normal 2 9" xfId="139" xr:uid="{00000000-0005-0000-0000-00008B000000}"/>
    <cellStyle name="Normal 20" xfId="140" xr:uid="{00000000-0005-0000-0000-00008C000000}"/>
    <cellStyle name="Normal 21" xfId="141" xr:uid="{00000000-0005-0000-0000-00008D000000}"/>
    <cellStyle name="Normal 3" xfId="142" xr:uid="{00000000-0005-0000-0000-00008E000000}"/>
    <cellStyle name="Normal 3 10" xfId="143" xr:uid="{00000000-0005-0000-0000-00008F000000}"/>
    <cellStyle name="Normal 3 11" xfId="144" xr:uid="{00000000-0005-0000-0000-000090000000}"/>
    <cellStyle name="Normal 3 12" xfId="145" xr:uid="{00000000-0005-0000-0000-000091000000}"/>
    <cellStyle name="Normal 3 2" xfId="146" xr:uid="{00000000-0005-0000-0000-000092000000}"/>
    <cellStyle name="Normal 3 3" xfId="147" xr:uid="{00000000-0005-0000-0000-000093000000}"/>
    <cellStyle name="Normal 3 4" xfId="148" xr:uid="{00000000-0005-0000-0000-000094000000}"/>
    <cellStyle name="Normal 3 5" xfId="149" xr:uid="{00000000-0005-0000-0000-000095000000}"/>
    <cellStyle name="Normal 3 6" xfId="150" xr:uid="{00000000-0005-0000-0000-000096000000}"/>
    <cellStyle name="Normal 3 7" xfId="151" xr:uid="{00000000-0005-0000-0000-000097000000}"/>
    <cellStyle name="Normal 3 8" xfId="152" xr:uid="{00000000-0005-0000-0000-000098000000}"/>
    <cellStyle name="Normal 3 9" xfId="153" xr:uid="{00000000-0005-0000-0000-000099000000}"/>
    <cellStyle name="Normal 4" xfId="154" xr:uid="{00000000-0005-0000-0000-00009A000000}"/>
    <cellStyle name="Normal 4 10" xfId="155" xr:uid="{00000000-0005-0000-0000-00009B000000}"/>
    <cellStyle name="Normal 4 11" xfId="156" xr:uid="{00000000-0005-0000-0000-00009C000000}"/>
    <cellStyle name="Normal 4 2" xfId="157" xr:uid="{00000000-0005-0000-0000-00009D000000}"/>
    <cellStyle name="Normal 4 3" xfId="158" xr:uid="{00000000-0005-0000-0000-00009E000000}"/>
    <cellStyle name="Normal 4 4" xfId="159" xr:uid="{00000000-0005-0000-0000-00009F000000}"/>
    <cellStyle name="Normal 4 5" xfId="160" xr:uid="{00000000-0005-0000-0000-0000A0000000}"/>
    <cellStyle name="Normal 4 6" xfId="161" xr:uid="{00000000-0005-0000-0000-0000A1000000}"/>
    <cellStyle name="Normal 4 7" xfId="162" xr:uid="{00000000-0005-0000-0000-0000A2000000}"/>
    <cellStyle name="Normal 4 8" xfId="163" xr:uid="{00000000-0005-0000-0000-0000A3000000}"/>
    <cellStyle name="Normal 4 9" xfId="164" xr:uid="{00000000-0005-0000-0000-0000A4000000}"/>
    <cellStyle name="Normal 5" xfId="165" xr:uid="{00000000-0005-0000-0000-0000A5000000}"/>
    <cellStyle name="Normal 5 10" xfId="166" xr:uid="{00000000-0005-0000-0000-0000A6000000}"/>
    <cellStyle name="Normal 5 11" xfId="167" xr:uid="{00000000-0005-0000-0000-0000A7000000}"/>
    <cellStyle name="Normal 5 2" xfId="168" xr:uid="{00000000-0005-0000-0000-0000A8000000}"/>
    <cellStyle name="Normal 5 3" xfId="169" xr:uid="{00000000-0005-0000-0000-0000A9000000}"/>
    <cellStyle name="Normal 5 4" xfId="170" xr:uid="{00000000-0005-0000-0000-0000AA000000}"/>
    <cellStyle name="Normal 5 5" xfId="171" xr:uid="{00000000-0005-0000-0000-0000AB000000}"/>
    <cellStyle name="Normal 5 6" xfId="172" xr:uid="{00000000-0005-0000-0000-0000AC000000}"/>
    <cellStyle name="Normal 5 7" xfId="173" xr:uid="{00000000-0005-0000-0000-0000AD000000}"/>
    <cellStyle name="Normal 5 8" xfId="174" xr:uid="{00000000-0005-0000-0000-0000AE000000}"/>
    <cellStyle name="Normal 5 9" xfId="175" xr:uid="{00000000-0005-0000-0000-0000AF000000}"/>
    <cellStyle name="Normal 6" xfId="176" xr:uid="{00000000-0005-0000-0000-0000B0000000}"/>
    <cellStyle name="Normal 7" xfId="177" xr:uid="{00000000-0005-0000-0000-0000B1000000}"/>
    <cellStyle name="Normal 8" xfId="178" xr:uid="{00000000-0005-0000-0000-0000B2000000}"/>
    <cellStyle name="Normal 9" xfId="179" xr:uid="{00000000-0005-0000-0000-0000B3000000}"/>
    <cellStyle name="Normal 9 2" xfId="180" xr:uid="{00000000-0005-0000-0000-0000B4000000}"/>
    <cellStyle name="Normal_DMA97PLAN" xfId="181" xr:uid="{00000000-0005-0000-0000-0000B5000000}"/>
    <cellStyle name="Normal_DMA97PLAN 5" xfId="182" xr:uid="{00000000-0005-0000-0000-0000B6000000}"/>
    <cellStyle name="Normal_FFY2006 Compiled A&amp;BDRAFT 2" xfId="183" xr:uid="{00000000-0005-0000-0000-0000B7000000}"/>
    <cellStyle name="Note 2" xfId="184" xr:uid="{00000000-0005-0000-0000-0000B8000000}"/>
    <cellStyle name="Percent" xfId="185" builtinId="5"/>
    <cellStyle name="Percent [2]" xfId="186" xr:uid="{00000000-0005-0000-0000-0000BA000000}"/>
    <cellStyle name="Percent 2" xfId="187" xr:uid="{00000000-0005-0000-0000-0000BB000000}"/>
    <cellStyle name="Percent 2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5" xfId="192" xr:uid="{00000000-0005-0000-0000-0000C0000000}"/>
    <cellStyle name="Percent 6" xfId="193" xr:uid="{00000000-0005-0000-0000-0000C1000000}"/>
    <cellStyle name="Print" xfId="194" xr:uid="{00000000-0005-0000-0000-0000C2000000}"/>
    <cellStyle name="PRM" xfId="195" xr:uid="{00000000-0005-0000-0000-0000C3000000}"/>
    <cellStyle name="PSChar" xfId="196" xr:uid="{00000000-0005-0000-0000-0000C4000000}"/>
    <cellStyle name="PSChar 10" xfId="197" xr:uid="{00000000-0005-0000-0000-0000C5000000}"/>
    <cellStyle name="PSChar 11" xfId="198" xr:uid="{00000000-0005-0000-0000-0000C6000000}"/>
    <cellStyle name="PSChar 2" xfId="199" xr:uid="{00000000-0005-0000-0000-0000C7000000}"/>
    <cellStyle name="PSChar 3" xfId="200" xr:uid="{00000000-0005-0000-0000-0000C8000000}"/>
    <cellStyle name="PSChar 4" xfId="201" xr:uid="{00000000-0005-0000-0000-0000C9000000}"/>
    <cellStyle name="PSChar 5" xfId="202" xr:uid="{00000000-0005-0000-0000-0000CA000000}"/>
    <cellStyle name="PSChar 6" xfId="203" xr:uid="{00000000-0005-0000-0000-0000CB000000}"/>
    <cellStyle name="PSChar 7" xfId="204" xr:uid="{00000000-0005-0000-0000-0000CC000000}"/>
    <cellStyle name="PSChar 8" xfId="205" xr:uid="{00000000-0005-0000-0000-0000CD000000}"/>
    <cellStyle name="PSChar 9" xfId="206" xr:uid="{00000000-0005-0000-0000-0000CE000000}"/>
    <cellStyle name="PSDate" xfId="207" xr:uid="{00000000-0005-0000-0000-0000CF000000}"/>
    <cellStyle name="PSDec" xfId="208" xr:uid="{00000000-0005-0000-0000-0000D0000000}"/>
    <cellStyle name="PSDetail" xfId="209" xr:uid="{00000000-0005-0000-0000-0000D1000000}"/>
    <cellStyle name="PSHeading" xfId="210" xr:uid="{00000000-0005-0000-0000-0000D2000000}"/>
    <cellStyle name="PSHeading 10" xfId="211" xr:uid="{00000000-0005-0000-0000-0000D3000000}"/>
    <cellStyle name="PSHeading 11" xfId="212" xr:uid="{00000000-0005-0000-0000-0000D4000000}"/>
    <cellStyle name="PSHeading 2" xfId="213" xr:uid="{00000000-0005-0000-0000-0000D5000000}"/>
    <cellStyle name="PSHeading 3" xfId="214" xr:uid="{00000000-0005-0000-0000-0000D6000000}"/>
    <cellStyle name="PSHeading 4" xfId="215" xr:uid="{00000000-0005-0000-0000-0000D7000000}"/>
    <cellStyle name="PSHeading 5" xfId="216" xr:uid="{00000000-0005-0000-0000-0000D8000000}"/>
    <cellStyle name="PSHeading 6" xfId="217" xr:uid="{00000000-0005-0000-0000-0000D9000000}"/>
    <cellStyle name="PSHeading 7" xfId="218" xr:uid="{00000000-0005-0000-0000-0000DA000000}"/>
    <cellStyle name="PSHeading 8" xfId="219" xr:uid="{00000000-0005-0000-0000-0000DB000000}"/>
    <cellStyle name="PSHeading 9" xfId="220" xr:uid="{00000000-0005-0000-0000-0000DC000000}"/>
    <cellStyle name="PSInt" xfId="221" xr:uid="{00000000-0005-0000-0000-0000DD000000}"/>
    <cellStyle name="PSSpacer" xfId="222" xr:uid="{00000000-0005-0000-0000-0000DE000000}"/>
    <cellStyle name="PSSpacer 10" xfId="223" xr:uid="{00000000-0005-0000-0000-0000DF000000}"/>
    <cellStyle name="PSSpacer 11" xfId="224" xr:uid="{00000000-0005-0000-0000-0000E0000000}"/>
    <cellStyle name="PSSpacer 2" xfId="225" xr:uid="{00000000-0005-0000-0000-0000E1000000}"/>
    <cellStyle name="PSSpacer 3" xfId="226" xr:uid="{00000000-0005-0000-0000-0000E2000000}"/>
    <cellStyle name="PSSpacer 4" xfId="227" xr:uid="{00000000-0005-0000-0000-0000E3000000}"/>
    <cellStyle name="PSSpacer 5" xfId="228" xr:uid="{00000000-0005-0000-0000-0000E4000000}"/>
    <cellStyle name="PSSpacer 6" xfId="229" xr:uid="{00000000-0005-0000-0000-0000E5000000}"/>
    <cellStyle name="PSSpacer 7" xfId="230" xr:uid="{00000000-0005-0000-0000-0000E6000000}"/>
    <cellStyle name="PSSpacer 8" xfId="231" xr:uid="{00000000-0005-0000-0000-0000E7000000}"/>
    <cellStyle name="PSSpacer 9" xfId="232" xr:uid="{00000000-0005-0000-0000-0000E8000000}"/>
    <cellStyle name="Reset  - Style7" xfId="233" xr:uid="{00000000-0005-0000-0000-0000E9000000}"/>
    <cellStyle name="RISKbottomEdge" xfId="234" xr:uid="{00000000-0005-0000-0000-0000EA000000}"/>
    <cellStyle name="RISKnormLabel" xfId="235" xr:uid="{00000000-0005-0000-0000-0000EB000000}"/>
    <cellStyle name="Save" xfId="236" xr:uid="{00000000-0005-0000-0000-0000EC000000}"/>
    <cellStyle name="Table  - Style6" xfId="237" xr:uid="{00000000-0005-0000-0000-0000ED000000}"/>
    <cellStyle name="Text_Bold" xfId="238" xr:uid="{00000000-0005-0000-0000-0000EE000000}"/>
    <cellStyle name="Title  - Style1" xfId="239" xr:uid="{00000000-0005-0000-0000-0000EF000000}"/>
    <cellStyle name="Title12" xfId="240" xr:uid="{00000000-0005-0000-0000-0000F0000000}"/>
    <cellStyle name="Title3" xfId="241" xr:uid="{00000000-0005-0000-0000-0000F1000000}"/>
    <cellStyle name="TotCol - Style5" xfId="242" xr:uid="{00000000-0005-0000-0000-0000F2000000}"/>
    <cellStyle name="TotRow - Style4" xfId="243" xr:uid="{00000000-0005-0000-0000-0000F3000000}"/>
  </cellStyles>
  <dxfs count="3">
    <dxf>
      <font>
        <b/>
        <i val="0"/>
        <condense val="0"/>
        <extend val="0"/>
        <color indexed="10"/>
      </font>
    </dxf>
    <dxf>
      <font>
        <condense val="0"/>
        <extend val="0"/>
        <color indexed="10"/>
      </font>
      <fill>
        <patternFill>
          <bgColor indexed="43"/>
        </patternFill>
      </fill>
    </dxf>
    <dxf>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31749</xdr:rowOff>
    </xdr:from>
    <xdr:to>
      <xdr:col>9</xdr:col>
      <xdr:colOff>1608696</xdr:colOff>
      <xdr:row>16</xdr:row>
      <xdr:rowOff>42332</xdr:rowOff>
    </xdr:to>
    <xdr:sp macro="" textlink="">
      <xdr:nvSpPr>
        <xdr:cNvPr id="2" name="TextBox 1">
          <a:extLst>
            <a:ext uri="{FF2B5EF4-FFF2-40B4-BE49-F238E27FC236}">
              <a16:creationId xmlns:a16="http://schemas.microsoft.com/office/drawing/2014/main" id="{C8F79E6C-A1EA-6041-8376-B43352AAD373}"/>
            </a:ext>
          </a:extLst>
        </xdr:cNvPr>
        <xdr:cNvSpPr txBox="1"/>
      </xdr:nvSpPr>
      <xdr:spPr>
        <a:xfrm>
          <a:off x="0" y="1926166"/>
          <a:ext cx="9186334" cy="109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t>The following is an</a:t>
          </a:r>
          <a:r>
            <a:rPr lang="en-US" sz="1100" baseline="0"/>
            <a:t>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mapping of CPT codes to Medicaid RCC, and methodology used to estimate Medicaid payments per case.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68385</xdr:colOff>
      <xdr:row>8</xdr:row>
      <xdr:rowOff>156308</xdr:rowOff>
    </xdr:from>
    <xdr:to>
      <xdr:col>9</xdr:col>
      <xdr:colOff>1729079</xdr:colOff>
      <xdr:row>13</xdr:row>
      <xdr:rowOff>156308</xdr:rowOff>
    </xdr:to>
    <xdr:sp macro="" textlink="">
      <xdr:nvSpPr>
        <xdr:cNvPr id="2" name="TextBox 1">
          <a:extLst>
            <a:ext uri="{FF2B5EF4-FFF2-40B4-BE49-F238E27FC236}">
              <a16:creationId xmlns:a16="http://schemas.microsoft.com/office/drawing/2014/main" id="{9E785A78-69C7-7347-A3E9-132B3D5A066A}"/>
            </a:ext>
          </a:extLst>
        </xdr:cNvPr>
        <xdr:cNvSpPr txBox="1"/>
      </xdr:nvSpPr>
      <xdr:spPr>
        <a:xfrm>
          <a:off x="68385" y="1905000"/>
          <a:ext cx="9231923" cy="830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is an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mapping of CPT codes to Medicaid RCC, and methodology used to estimate Medicaid payments per case.</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26379</xdr:colOff>
      <xdr:row>7</xdr:row>
      <xdr:rowOff>136770</xdr:rowOff>
    </xdr:from>
    <xdr:to>
      <xdr:col>7</xdr:col>
      <xdr:colOff>1644376</xdr:colOff>
      <xdr:row>12</xdr:row>
      <xdr:rowOff>107462</xdr:rowOff>
    </xdr:to>
    <xdr:sp macro="" textlink="">
      <xdr:nvSpPr>
        <xdr:cNvPr id="2" name="TextBox 1">
          <a:extLst>
            <a:ext uri="{FF2B5EF4-FFF2-40B4-BE49-F238E27FC236}">
              <a16:creationId xmlns:a16="http://schemas.microsoft.com/office/drawing/2014/main" id="{335B6164-572F-7E48-958F-D2B50502FAF5}"/>
            </a:ext>
          </a:extLst>
        </xdr:cNvPr>
        <xdr:cNvSpPr txBox="1"/>
      </xdr:nvSpPr>
      <xdr:spPr>
        <a:xfrm>
          <a:off x="39079" y="1338385"/>
          <a:ext cx="7883767" cy="849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is an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use of Medicaid RCC, estimate of percentage costs not paid, and methodology used to estimate Medicaid payments per case.</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MA%2003-31-2002%202nd%20QTR%202002%20Payment%20Plan%20Ver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cha-my.sharepoint.com/Users/jweegar/Library/Containers/com.apple.mail/Data/Library/Mail%20Downloads/BA663FFA-F7EE-4D01-A83A-D8ED364ADFE7/DMA97PLA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10%20-%202011%20Mecklenburg%20IHF%20Apportionment.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DMA%20Dec%2002%201st%20QTR%202003%20Payment%20Plan%20Draf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cha-my.sharepoint.com/Users/jweegar/Documents/2014%20Binder/MRI%20GAP%20Plans%20(working)/CurrentMethodology_NewData4_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cha-my.sharepoint.com/Users/aokunak/OneDrive%20-%20North%20Carolina%20Healthcare%20Association/FFY%202005%20Final%20Period%20Payments-6.2.05(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resentation"/>
      <sheetName val="Payment Plan"/>
      <sheetName val="Teaching Facilities"/>
      <sheetName val="Compare 2001 Payments to 2000"/>
      <sheetName val="Hospital Control List"/>
      <sheetName val="Hospital Names Addresses"/>
      <sheetName val="Sched A"/>
      <sheetName val="Sched B"/>
      <sheetName val="Sched C"/>
      <sheetName val="DMA Payments 99"/>
      <sheetName val="Calculation Example"/>
      <sheetName val="Input Verification"/>
      <sheetName val="1997 Settlement"/>
      <sheetName val="Legal Fees"/>
      <sheetName val="DMA's Comptroller Worksheet"/>
      <sheetName val="CIR Deficit Calculation"/>
    </sheetNames>
    <sheetDataSet>
      <sheetData sheetId="0" refreshError="1"/>
      <sheetData sheetId="1" refreshError="1"/>
      <sheetData sheetId="2" refreshError="1"/>
      <sheetData sheetId="3" refreshError="1"/>
      <sheetData sheetId="4" refreshError="1"/>
      <sheetData sheetId="5"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A2" t="str">
            <v>Provider Number</v>
          </cell>
          <cell r="B2" t="str">
            <v>Name</v>
          </cell>
          <cell r="C2" t="str">
            <v>FYE</v>
          </cell>
          <cell r="D2" t="str">
            <v>4 = Public Hospital  5 = Public CAH         1 = Non-Public CAH</v>
          </cell>
          <cell r="E2" t="str">
            <v>Send Fax</v>
          </cell>
          <cell r="F2" t="str">
            <v>Person Completing</v>
          </cell>
          <cell r="G2" t="str">
            <v>Phone</v>
          </cell>
          <cell r="H2" t="str">
            <v>Fax</v>
          </cell>
          <cell r="J2" t="str">
            <v>HCFA Worksheet C, Part I, Column 3, Line 101, Total Cost</v>
          </cell>
          <cell r="K2" t="str">
            <v>HCFA Worksheet C, Part I, Column 8, Line 101, Total Charges</v>
          </cell>
          <cell r="L2" t="str">
            <v>NCDMA 19-1, Inpatient Charges</v>
          </cell>
          <cell r="M2" t="str">
            <v>Title XIX Worksheet D-1, Line 49, Medicaid Inpatient Costs</v>
          </cell>
          <cell r="N2" t="str">
            <v>NCDMA 19-2, or Title XIX, HCFA Worksheet D, Part V, Column 3, line 101, Outpatient Charges</v>
          </cell>
          <cell r="O2" t="str">
            <v>Title XIX, HCFA Worksheet D, Part V, Column 9, Line 101, Medicaid Outpatient Costs</v>
          </cell>
          <cell r="P2" t="str">
            <v>NCDMA E-5a</v>
          </cell>
          <cell r="R2" t="str">
            <v>Schedule A</v>
          </cell>
          <cell r="S2" t="str">
            <v>Schedule B</v>
          </cell>
          <cell r="T2" t="str">
            <v>Schedule C</v>
          </cell>
          <cell r="U2" t="str">
            <v>Public Hospital Certification</v>
          </cell>
        </row>
        <row r="3">
          <cell r="A3">
            <v>3400001</v>
          </cell>
          <cell r="B3" t="str">
            <v>Northeast Medical Center</v>
          </cell>
          <cell r="C3">
            <v>35338</v>
          </cell>
          <cell r="D3">
            <v>4</v>
          </cell>
          <cell r="F3" t="str">
            <v>Dave Bowman</v>
          </cell>
          <cell r="G3">
            <v>7047831410</v>
          </cell>
          <cell r="H3">
            <v>7047832051</v>
          </cell>
        </row>
        <row r="4">
          <cell r="A4">
            <v>3400002</v>
          </cell>
          <cell r="B4" t="str">
            <v>Memorial Mission Hospital</v>
          </cell>
          <cell r="C4">
            <v>34972</v>
          </cell>
          <cell r="D4">
            <v>0</v>
          </cell>
          <cell r="F4" t="str">
            <v>Chris Batson</v>
          </cell>
          <cell r="G4">
            <v>8282131612</v>
          </cell>
          <cell r="H4">
            <v>8282131669</v>
          </cell>
          <cell r="P4">
            <v>0</v>
          </cell>
        </row>
        <row r="5">
          <cell r="A5">
            <v>3400003</v>
          </cell>
          <cell r="B5" t="str">
            <v>Northern Hospital of Surry County</v>
          </cell>
          <cell r="C5">
            <v>34972</v>
          </cell>
          <cell r="D5">
            <v>4</v>
          </cell>
          <cell r="F5" t="str">
            <v>Derek White</v>
          </cell>
          <cell r="G5">
            <v>3367197283</v>
          </cell>
          <cell r="H5">
            <v>3367197198</v>
          </cell>
          <cell r="J5" t="str">
            <v xml:space="preserve"> </v>
          </cell>
          <cell r="K5" t="str">
            <v xml:space="preserve"> </v>
          </cell>
          <cell r="L5" t="str">
            <v xml:space="preserve"> </v>
          </cell>
          <cell r="M5" t="str">
            <v xml:space="preserve"> </v>
          </cell>
          <cell r="N5">
            <v>0</v>
          </cell>
          <cell r="O5" t="str">
            <v xml:space="preserve"> </v>
          </cell>
          <cell r="P5">
            <v>0</v>
          </cell>
          <cell r="R5" t="str">
            <v xml:space="preserve"> </v>
          </cell>
          <cell r="S5" t="str">
            <v xml:space="preserve"> </v>
          </cell>
          <cell r="T5" t="str">
            <v xml:space="preserve"> </v>
          </cell>
          <cell r="U5" t="str">
            <v xml:space="preserve"> </v>
          </cell>
        </row>
        <row r="6">
          <cell r="A6">
            <v>3400004</v>
          </cell>
          <cell r="B6" t="str">
            <v>High Point Regional Hospital</v>
          </cell>
          <cell r="C6">
            <v>35338</v>
          </cell>
          <cell r="D6">
            <v>0</v>
          </cell>
          <cell r="F6" t="str">
            <v>Tracy Wagner</v>
          </cell>
          <cell r="G6">
            <v>3368786032</v>
          </cell>
          <cell r="H6">
            <v>3368786081</v>
          </cell>
          <cell r="P6">
            <v>0</v>
          </cell>
        </row>
        <row r="7">
          <cell r="A7">
            <v>3400005</v>
          </cell>
          <cell r="B7" t="str">
            <v>C.A. Cannon Memorial Hospital</v>
          </cell>
          <cell r="C7">
            <v>35338</v>
          </cell>
          <cell r="D7">
            <v>0</v>
          </cell>
          <cell r="F7" t="str">
            <v>Wanda Roberson</v>
          </cell>
          <cell r="G7">
            <v>8287377006</v>
          </cell>
          <cell r="H7">
            <v>8287334361</v>
          </cell>
          <cell r="J7" t="str">
            <v xml:space="preserve"> </v>
          </cell>
          <cell r="K7" t="str">
            <v xml:space="preserve"> </v>
          </cell>
          <cell r="L7" t="str">
            <v xml:space="preserve"> </v>
          </cell>
          <cell r="M7" t="str">
            <v xml:space="preserve"> </v>
          </cell>
          <cell r="N7" t="str">
            <v xml:space="preserve"> </v>
          </cell>
          <cell r="O7" t="str">
            <v xml:space="preserve"> </v>
          </cell>
          <cell r="P7">
            <v>0</v>
          </cell>
          <cell r="R7">
            <v>0</v>
          </cell>
          <cell r="S7" t="str">
            <v xml:space="preserve"> </v>
          </cell>
          <cell r="T7" t="str">
            <v xml:space="preserve"> </v>
          </cell>
          <cell r="U7">
            <v>0</v>
          </cell>
        </row>
        <row r="8">
          <cell r="A8">
            <v>3400006</v>
          </cell>
          <cell r="B8" t="str">
            <v>Hoots Memorial Hospital</v>
          </cell>
          <cell r="C8">
            <v>35246</v>
          </cell>
          <cell r="D8">
            <v>1</v>
          </cell>
          <cell r="F8" t="str">
            <v>Jim Chatman</v>
          </cell>
          <cell r="G8">
            <v>3366796712</v>
          </cell>
          <cell r="H8">
            <v>3366796716</v>
          </cell>
          <cell r="J8" t="str">
            <v xml:space="preserve"> </v>
          </cell>
          <cell r="K8" t="str">
            <v xml:space="preserve"> </v>
          </cell>
          <cell r="L8" t="str">
            <v xml:space="preserve"> </v>
          </cell>
          <cell r="M8" t="str">
            <v xml:space="preserve"> </v>
          </cell>
          <cell r="N8">
            <v>0</v>
          </cell>
          <cell r="O8" t="str">
            <v xml:space="preserve"> </v>
          </cell>
          <cell r="P8">
            <v>0</v>
          </cell>
          <cell r="R8">
            <v>0</v>
          </cell>
          <cell r="S8" t="str">
            <v xml:space="preserve"> </v>
          </cell>
          <cell r="T8" t="str">
            <v xml:space="preserve"> </v>
          </cell>
          <cell r="U8">
            <v>0</v>
          </cell>
        </row>
        <row r="9">
          <cell r="A9">
            <v>3400007</v>
          </cell>
          <cell r="B9" t="str">
            <v>Annie Penn Memorial Hospital</v>
          </cell>
          <cell r="C9">
            <v>34972</v>
          </cell>
          <cell r="F9" t="str">
            <v>Lena Medley</v>
          </cell>
          <cell r="G9">
            <v>3366344593</v>
          </cell>
          <cell r="H9">
            <v>3366344558</v>
          </cell>
          <cell r="J9" t="str">
            <v xml:space="preserve"> </v>
          </cell>
          <cell r="K9" t="str">
            <v xml:space="preserve"> </v>
          </cell>
          <cell r="L9" t="str">
            <v xml:space="preserve"> </v>
          </cell>
          <cell r="M9" t="str">
            <v xml:space="preserve"> </v>
          </cell>
          <cell r="N9" t="str">
            <v xml:space="preserve"> </v>
          </cell>
          <cell r="O9">
            <v>0</v>
          </cell>
          <cell r="P9">
            <v>0</v>
          </cell>
          <cell r="R9" t="str">
            <v xml:space="preserve"> </v>
          </cell>
          <cell r="S9" t="str">
            <v xml:space="preserve"> </v>
          </cell>
          <cell r="T9" t="str">
            <v xml:space="preserve"> </v>
          </cell>
          <cell r="U9" t="str">
            <v xml:space="preserve"> </v>
          </cell>
        </row>
        <row r="10">
          <cell r="A10">
            <v>3400008</v>
          </cell>
          <cell r="B10" t="str">
            <v>Scotland Memorial Hospital</v>
          </cell>
          <cell r="C10">
            <v>35338</v>
          </cell>
          <cell r="D10">
            <v>0</v>
          </cell>
          <cell r="F10" t="str">
            <v>Jean Strickland</v>
          </cell>
          <cell r="G10">
            <v>9102917397</v>
          </cell>
          <cell r="H10">
            <v>9102917399</v>
          </cell>
          <cell r="J10" t="str">
            <v xml:space="preserve"> </v>
          </cell>
          <cell r="K10" t="str">
            <v xml:space="preserve"> </v>
          </cell>
          <cell r="L10" t="str">
            <v xml:space="preserve"> </v>
          </cell>
          <cell r="M10" t="str">
            <v xml:space="preserve"> </v>
          </cell>
          <cell r="N10" t="str">
            <v xml:space="preserve"> </v>
          </cell>
          <cell r="O10">
            <v>0</v>
          </cell>
          <cell r="P10">
            <v>0</v>
          </cell>
          <cell r="R10">
            <v>0</v>
          </cell>
          <cell r="S10" t="str">
            <v xml:space="preserve"> </v>
          </cell>
          <cell r="T10" t="str">
            <v xml:space="preserve"> </v>
          </cell>
          <cell r="U10">
            <v>0</v>
          </cell>
        </row>
        <row r="11">
          <cell r="A11">
            <v>3400009</v>
          </cell>
          <cell r="B11" t="str">
            <v>Presbyterian Specialty</v>
          </cell>
          <cell r="C11">
            <v>35338</v>
          </cell>
          <cell r="D11">
            <v>0</v>
          </cell>
          <cell r="F11" t="str">
            <v>CLOSED</v>
          </cell>
          <cell r="G11" t="str">
            <v>CLOSED</v>
          </cell>
          <cell r="H11" t="str">
            <v>CLOSED</v>
          </cell>
          <cell r="J11">
            <v>0</v>
          </cell>
          <cell r="K11">
            <v>0</v>
          </cell>
          <cell r="L11">
            <v>0</v>
          </cell>
          <cell r="M11">
            <v>0</v>
          </cell>
          <cell r="N11">
            <v>0</v>
          </cell>
          <cell r="O11">
            <v>0</v>
          </cell>
          <cell r="P11">
            <v>0</v>
          </cell>
          <cell r="R11">
            <v>0</v>
          </cell>
          <cell r="S11">
            <v>0</v>
          </cell>
          <cell r="T11">
            <v>0</v>
          </cell>
          <cell r="U11">
            <v>0</v>
          </cell>
        </row>
        <row r="12">
          <cell r="A12">
            <v>3400010</v>
          </cell>
          <cell r="B12" t="str">
            <v>Wayne Memorial Hospital</v>
          </cell>
          <cell r="C12">
            <v>35338</v>
          </cell>
          <cell r="D12">
            <v>0</v>
          </cell>
          <cell r="F12" t="str">
            <v>Mary H. Bartlett</v>
          </cell>
          <cell r="G12">
            <v>9197316101</v>
          </cell>
          <cell r="H12">
            <v>9197316966</v>
          </cell>
          <cell r="J12" t="str">
            <v xml:space="preserve"> </v>
          </cell>
          <cell r="K12" t="str">
            <v xml:space="preserve"> </v>
          </cell>
          <cell r="M12" t="str">
            <v xml:space="preserve"> </v>
          </cell>
          <cell r="P12">
            <v>0</v>
          </cell>
          <cell r="R12" t="str">
            <v xml:space="preserve"> </v>
          </cell>
          <cell r="S12" t="str">
            <v xml:space="preserve"> </v>
          </cell>
          <cell r="T12" t="str">
            <v xml:space="preserve"> </v>
          </cell>
          <cell r="U12" t="str">
            <v xml:space="preserve"> </v>
          </cell>
        </row>
        <row r="13">
          <cell r="A13">
            <v>3400011</v>
          </cell>
          <cell r="B13" t="str">
            <v>Blue Ridge Hospital System</v>
          </cell>
          <cell r="C13">
            <v>35338</v>
          </cell>
          <cell r="D13">
            <v>0</v>
          </cell>
          <cell r="F13" t="str">
            <v>Teresa Huffman</v>
          </cell>
          <cell r="G13">
            <v>8287654201</v>
          </cell>
          <cell r="H13">
            <v>8287650824</v>
          </cell>
          <cell r="J13" t="str">
            <v xml:space="preserve"> </v>
          </cell>
          <cell r="K13" t="str">
            <v xml:space="preserve"> </v>
          </cell>
          <cell r="L13" t="str">
            <v xml:space="preserve"> </v>
          </cell>
          <cell r="M13" t="str">
            <v xml:space="preserve"> </v>
          </cell>
          <cell r="N13">
            <v>0</v>
          </cell>
          <cell r="O13" t="str">
            <v xml:space="preserve"> </v>
          </cell>
          <cell r="P13">
            <v>0</v>
          </cell>
          <cell r="R13" t="str">
            <v xml:space="preserve"> </v>
          </cell>
          <cell r="S13" t="str">
            <v xml:space="preserve"> </v>
          </cell>
          <cell r="T13" t="str">
            <v xml:space="preserve"> </v>
          </cell>
          <cell r="U13" t="str">
            <v xml:space="preserve"> </v>
          </cell>
        </row>
        <row r="14">
          <cell r="A14">
            <v>3400012</v>
          </cell>
          <cell r="B14" t="str">
            <v>Angel Medical Center, Inc.</v>
          </cell>
          <cell r="C14">
            <v>35338</v>
          </cell>
          <cell r="F14" t="str">
            <v>Donald Wade</v>
          </cell>
          <cell r="G14">
            <v>8283694220</v>
          </cell>
          <cell r="H14">
            <v>8283694162</v>
          </cell>
          <cell r="J14" t="str">
            <v xml:space="preserve"> </v>
          </cell>
          <cell r="K14" t="str">
            <v xml:space="preserve"> </v>
          </cell>
          <cell r="L14" t="str">
            <v xml:space="preserve"> </v>
          </cell>
          <cell r="M14" t="str">
            <v xml:space="preserve"> </v>
          </cell>
          <cell r="N14" t="str">
            <v xml:space="preserve"> </v>
          </cell>
          <cell r="O14">
            <v>0</v>
          </cell>
          <cell r="P14">
            <v>0</v>
          </cell>
          <cell r="R14" t="str">
            <v xml:space="preserve"> </v>
          </cell>
          <cell r="S14" t="str">
            <v xml:space="preserve"> </v>
          </cell>
          <cell r="T14" t="str">
            <v xml:space="preserve"> </v>
          </cell>
          <cell r="U14" t="str">
            <v xml:space="preserve"> </v>
          </cell>
        </row>
        <row r="15">
          <cell r="A15">
            <v>3400013</v>
          </cell>
          <cell r="B15" t="str">
            <v>Rutherford County Hospital</v>
          </cell>
          <cell r="C15">
            <v>35338</v>
          </cell>
          <cell r="D15">
            <v>0</v>
          </cell>
          <cell r="F15" t="str">
            <v>Cindy Edwards</v>
          </cell>
          <cell r="G15">
            <v>8282865080</v>
          </cell>
          <cell r="H15">
            <v>8282865331</v>
          </cell>
          <cell r="J15" t="str">
            <v xml:space="preserve"> </v>
          </cell>
          <cell r="K15" t="str">
            <v xml:space="preserve"> </v>
          </cell>
          <cell r="L15" t="str">
            <v xml:space="preserve"> </v>
          </cell>
          <cell r="M15" t="str">
            <v xml:space="preserve"> </v>
          </cell>
          <cell r="N15" t="str">
            <v xml:space="preserve"> </v>
          </cell>
          <cell r="O15">
            <v>0</v>
          </cell>
          <cell r="P15">
            <v>0</v>
          </cell>
          <cell r="R15">
            <v>0</v>
          </cell>
          <cell r="S15" t="str">
            <v xml:space="preserve"> </v>
          </cell>
          <cell r="T15" t="str">
            <v xml:space="preserve"> </v>
          </cell>
          <cell r="U15">
            <v>0</v>
          </cell>
        </row>
        <row r="16">
          <cell r="A16">
            <v>3400014</v>
          </cell>
          <cell r="B16" t="str">
            <v>Forsyth Memorial Hospital</v>
          </cell>
          <cell r="C16">
            <v>35246</v>
          </cell>
          <cell r="D16">
            <v>0</v>
          </cell>
          <cell r="F16" t="str">
            <v>Janet C. Henry</v>
          </cell>
          <cell r="G16">
            <v>3362771008</v>
          </cell>
          <cell r="H16">
            <v>3362771025</v>
          </cell>
          <cell r="J16" t="str">
            <v xml:space="preserve"> </v>
          </cell>
          <cell r="K16" t="str">
            <v xml:space="preserve"> </v>
          </cell>
          <cell r="L16" t="str">
            <v xml:space="preserve"> </v>
          </cell>
          <cell r="M16" t="str">
            <v xml:space="preserve"> </v>
          </cell>
          <cell r="N16" t="str">
            <v xml:space="preserve"> </v>
          </cell>
          <cell r="O16">
            <v>0</v>
          </cell>
          <cell r="P16">
            <v>0</v>
          </cell>
          <cell r="R16">
            <v>0</v>
          </cell>
          <cell r="S16" t="str">
            <v xml:space="preserve"> </v>
          </cell>
          <cell r="T16" t="str">
            <v xml:space="preserve"> </v>
          </cell>
          <cell r="U16" t="str">
            <v xml:space="preserve"> </v>
          </cell>
        </row>
        <row r="17">
          <cell r="A17">
            <v>3400015</v>
          </cell>
          <cell r="B17" t="str">
            <v>Rowan Regional Medical Center</v>
          </cell>
          <cell r="C17">
            <v>35338</v>
          </cell>
          <cell r="D17">
            <v>0</v>
          </cell>
          <cell r="F17" t="str">
            <v>Barry Brown</v>
          </cell>
          <cell r="G17">
            <v>7046381547</v>
          </cell>
          <cell r="H17">
            <v>7046386086</v>
          </cell>
          <cell r="P17">
            <v>0</v>
          </cell>
          <cell r="R17" t="str">
            <v xml:space="preserve"> </v>
          </cell>
          <cell r="S17" t="str">
            <v xml:space="preserve"> </v>
          </cell>
          <cell r="T17" t="str">
            <v xml:space="preserve"> </v>
          </cell>
          <cell r="U17" t="str">
            <v xml:space="preserve"> </v>
          </cell>
        </row>
        <row r="18">
          <cell r="A18">
            <v>3400016</v>
          </cell>
          <cell r="B18" t="str">
            <v>Harris Regional Hospital</v>
          </cell>
          <cell r="C18">
            <v>35338</v>
          </cell>
          <cell r="D18">
            <v>0</v>
          </cell>
          <cell r="F18" t="str">
            <v>Frank Cooper</v>
          </cell>
          <cell r="G18">
            <v>8285867363</v>
          </cell>
          <cell r="H18">
            <v>8285867157</v>
          </cell>
          <cell r="J18" t="str">
            <v xml:space="preserve"> </v>
          </cell>
          <cell r="K18" t="str">
            <v xml:space="preserve"> </v>
          </cell>
          <cell r="L18" t="str">
            <v xml:space="preserve"> </v>
          </cell>
          <cell r="M18" t="str">
            <v xml:space="preserve"> </v>
          </cell>
          <cell r="N18" t="str">
            <v xml:space="preserve"> </v>
          </cell>
          <cell r="O18">
            <v>0</v>
          </cell>
          <cell r="P18">
            <v>0</v>
          </cell>
          <cell r="R18" t="str">
            <v xml:space="preserve"> </v>
          </cell>
          <cell r="S18" t="str">
            <v xml:space="preserve"> </v>
          </cell>
          <cell r="T18" t="str">
            <v xml:space="preserve"> </v>
          </cell>
          <cell r="U18">
            <v>0</v>
          </cell>
        </row>
        <row r="19">
          <cell r="A19">
            <v>3400017</v>
          </cell>
          <cell r="B19" t="str">
            <v>Margaret R. Pardee Memorial Hospital</v>
          </cell>
          <cell r="C19">
            <v>35338</v>
          </cell>
          <cell r="D19">
            <v>4</v>
          </cell>
          <cell r="F19" t="str">
            <v>Michael Hansen</v>
          </cell>
          <cell r="G19">
            <v>8286961194</v>
          </cell>
          <cell r="H19">
            <v>8286961199</v>
          </cell>
          <cell r="J19" t="str">
            <v xml:space="preserve"> </v>
          </cell>
          <cell r="K19" t="str">
            <v xml:space="preserve"> </v>
          </cell>
          <cell r="L19" t="str">
            <v xml:space="preserve"> </v>
          </cell>
          <cell r="M19" t="str">
            <v xml:space="preserve"> </v>
          </cell>
          <cell r="N19" t="str">
            <v xml:space="preserve"> </v>
          </cell>
          <cell r="O19">
            <v>0</v>
          </cell>
          <cell r="P19">
            <v>0</v>
          </cell>
          <cell r="R19" t="str">
            <v xml:space="preserve"> </v>
          </cell>
          <cell r="S19" t="str">
            <v xml:space="preserve"> </v>
          </cell>
          <cell r="T19" t="str">
            <v xml:space="preserve"> </v>
          </cell>
          <cell r="U19" t="str">
            <v xml:space="preserve"> </v>
          </cell>
        </row>
        <row r="20">
          <cell r="A20">
            <v>3400018</v>
          </cell>
          <cell r="B20" t="str">
            <v>St. Lukes Hospital</v>
          </cell>
          <cell r="C20">
            <v>35338</v>
          </cell>
          <cell r="D20">
            <v>0</v>
          </cell>
          <cell r="E20" t="str">
            <v>wf</v>
          </cell>
          <cell r="F20" t="str">
            <v>Tim Cummings</v>
          </cell>
          <cell r="G20">
            <v>8288943311</v>
          </cell>
          <cell r="H20">
            <v>8288942155</v>
          </cell>
          <cell r="O20" t="str">
            <v>Need Medicaid  support for $119,397</v>
          </cell>
          <cell r="P20">
            <v>0</v>
          </cell>
        </row>
        <row r="21">
          <cell r="A21">
            <v>3400019</v>
          </cell>
          <cell r="B21" t="str">
            <v>Stokes Reynolds Memoria</v>
          </cell>
          <cell r="C21">
            <v>35246</v>
          </cell>
          <cell r="D21">
            <v>0</v>
          </cell>
          <cell r="F21" t="str">
            <v>Jim Chatman</v>
          </cell>
          <cell r="G21">
            <v>3365935314</v>
          </cell>
          <cell r="H21">
            <v>3365935350</v>
          </cell>
          <cell r="J21" t="str">
            <v xml:space="preserve"> </v>
          </cell>
          <cell r="K21" t="str">
            <v xml:space="preserve"> </v>
          </cell>
          <cell r="L21" t="str">
            <v xml:space="preserve"> </v>
          </cell>
          <cell r="M21" t="str">
            <v xml:space="preserve"> </v>
          </cell>
          <cell r="O21">
            <v>0</v>
          </cell>
          <cell r="P21">
            <v>0</v>
          </cell>
          <cell r="R21">
            <v>0</v>
          </cell>
          <cell r="S21" t="str">
            <v xml:space="preserve"> </v>
          </cell>
          <cell r="T21" t="str">
            <v xml:space="preserve"> </v>
          </cell>
          <cell r="U21" t="str">
            <v xml:space="preserve"> </v>
          </cell>
        </row>
        <row r="22">
          <cell r="A22">
            <v>3400020</v>
          </cell>
          <cell r="B22" t="str">
            <v>Central Carolina Hospital</v>
          </cell>
          <cell r="C22">
            <v>35216</v>
          </cell>
          <cell r="D22">
            <v>0</v>
          </cell>
          <cell r="E22" t="str">
            <v>wf</v>
          </cell>
          <cell r="F22" t="str">
            <v>Lisa Castellari Hronek</v>
          </cell>
          <cell r="G22">
            <v>3109663010</v>
          </cell>
          <cell r="H22">
            <v>3109663125</v>
          </cell>
          <cell r="J22" t="str">
            <v xml:space="preserve"> </v>
          </cell>
          <cell r="K22" t="str">
            <v xml:space="preserve"> </v>
          </cell>
          <cell r="L22" t="str">
            <v xml:space="preserve"> </v>
          </cell>
          <cell r="N22">
            <v>0</v>
          </cell>
          <cell r="O22" t="str">
            <v xml:space="preserve"> </v>
          </cell>
          <cell r="P22">
            <v>0</v>
          </cell>
          <cell r="R22">
            <v>0</v>
          </cell>
          <cell r="S22" t="str">
            <v xml:space="preserve"> </v>
          </cell>
          <cell r="T22" t="str">
            <v xml:space="preserve"> </v>
          </cell>
          <cell r="U22" t="str">
            <v xml:space="preserve"> </v>
          </cell>
        </row>
        <row r="23">
          <cell r="A23">
            <v>3400021</v>
          </cell>
          <cell r="B23" t="str">
            <v>Cleveland Regional Medical Center</v>
          </cell>
          <cell r="C23">
            <v>35338</v>
          </cell>
          <cell r="D23">
            <v>4</v>
          </cell>
          <cell r="F23" t="str">
            <v>Sherry T. Vess</v>
          </cell>
          <cell r="G23">
            <v>7044873649</v>
          </cell>
          <cell r="H23">
            <v>7044873278</v>
          </cell>
          <cell r="J23" t="str">
            <v xml:space="preserve"> </v>
          </cell>
          <cell r="K23" t="str">
            <v xml:space="preserve"> </v>
          </cell>
          <cell r="L23" t="str">
            <v xml:space="preserve"> </v>
          </cell>
          <cell r="M23" t="str">
            <v xml:space="preserve"> </v>
          </cell>
          <cell r="N23" t="str">
            <v xml:space="preserve"> </v>
          </cell>
          <cell r="O23">
            <v>0</v>
          </cell>
          <cell r="P23">
            <v>0</v>
          </cell>
          <cell r="R23" t="str">
            <v xml:space="preserve"> </v>
          </cell>
          <cell r="S23" t="str">
            <v xml:space="preserve"> </v>
          </cell>
          <cell r="T23" t="str">
            <v xml:space="preserve"> </v>
          </cell>
        </row>
        <row r="24">
          <cell r="A24">
            <v>3400022</v>
          </cell>
          <cell r="B24" t="str">
            <v>Bladen County Hospital</v>
          </cell>
          <cell r="C24">
            <v>35338</v>
          </cell>
          <cell r="D24">
            <v>4</v>
          </cell>
          <cell r="F24" t="str">
            <v>Richard E. Smith</v>
          </cell>
          <cell r="G24">
            <v>9108625149</v>
          </cell>
          <cell r="H24">
            <v>9108621241</v>
          </cell>
          <cell r="J24" t="str">
            <v xml:space="preserve"> </v>
          </cell>
          <cell r="K24" t="str">
            <v xml:space="preserve"> </v>
          </cell>
          <cell r="L24" t="str">
            <v xml:space="preserve"> </v>
          </cell>
          <cell r="M24" t="str">
            <v xml:space="preserve"> </v>
          </cell>
          <cell r="N24" t="str">
            <v xml:space="preserve"> </v>
          </cell>
          <cell r="O24" t="str">
            <v xml:space="preserve"> </v>
          </cell>
          <cell r="P24">
            <v>0</v>
          </cell>
          <cell r="R24" t="str">
            <v xml:space="preserve"> </v>
          </cell>
          <cell r="S24" t="str">
            <v xml:space="preserve"> </v>
          </cell>
          <cell r="T24" t="str">
            <v xml:space="preserve"> </v>
          </cell>
          <cell r="U24" t="str">
            <v xml:space="preserve"> </v>
          </cell>
        </row>
        <row r="25">
          <cell r="A25">
            <v>3400023</v>
          </cell>
          <cell r="B25" t="str">
            <v>Park Ridge Hospital</v>
          </cell>
          <cell r="C25">
            <v>35430</v>
          </cell>
          <cell r="D25">
            <v>0</v>
          </cell>
          <cell r="F25" t="str">
            <v>Bob Moon</v>
          </cell>
          <cell r="G25">
            <v>8286812420</v>
          </cell>
          <cell r="H25">
            <v>8286870729</v>
          </cell>
          <cell r="P25">
            <v>0</v>
          </cell>
        </row>
        <row r="26">
          <cell r="A26">
            <v>3400024</v>
          </cell>
          <cell r="B26" t="str">
            <v>Sampson Regional Medical Center</v>
          </cell>
          <cell r="C26">
            <v>35338</v>
          </cell>
          <cell r="D26">
            <v>4</v>
          </cell>
          <cell r="E26" t="str">
            <v>wf</v>
          </cell>
          <cell r="F26" t="str">
            <v>W. Dempsey Craig</v>
          </cell>
          <cell r="G26">
            <v>9105908729</v>
          </cell>
          <cell r="H26">
            <v>9105925461</v>
          </cell>
          <cell r="J26" t="str">
            <v xml:space="preserve"> </v>
          </cell>
          <cell r="K26" t="str">
            <v xml:space="preserve"> </v>
          </cell>
          <cell r="M26" t="str">
            <v xml:space="preserve"> </v>
          </cell>
          <cell r="N26" t="str">
            <v xml:space="preserve"> </v>
          </cell>
          <cell r="O26">
            <v>0</v>
          </cell>
          <cell r="P26">
            <v>0</v>
          </cell>
          <cell r="R26" t="str">
            <v xml:space="preserve"> </v>
          </cell>
          <cell r="S26" t="str">
            <v xml:space="preserve"> </v>
          </cell>
          <cell r="T26" t="str">
            <v>High HMO</v>
          </cell>
          <cell r="U26" t="str">
            <v xml:space="preserve"> </v>
          </cell>
        </row>
        <row r="27">
          <cell r="A27">
            <v>3400025</v>
          </cell>
          <cell r="B27" t="str">
            <v>Haywood Regional Medical Center</v>
          </cell>
          <cell r="C27">
            <v>35338</v>
          </cell>
          <cell r="D27">
            <v>4</v>
          </cell>
          <cell r="F27" t="str">
            <v>Allison Burnette</v>
          </cell>
          <cell r="G27">
            <v>8284528293</v>
          </cell>
          <cell r="H27">
            <v>8284528335</v>
          </cell>
          <cell r="J27" t="str">
            <v xml:space="preserve"> </v>
          </cell>
          <cell r="K27" t="str">
            <v xml:space="preserve"> </v>
          </cell>
          <cell r="L27" t="str">
            <v xml:space="preserve"> </v>
          </cell>
          <cell r="M27" t="str">
            <v xml:space="preserve"> </v>
          </cell>
          <cell r="N27" t="str">
            <v xml:space="preserve"> </v>
          </cell>
          <cell r="O27" t="str">
            <v xml:space="preserve"> </v>
          </cell>
          <cell r="P27">
            <v>0</v>
          </cell>
          <cell r="R27" t="str">
            <v xml:space="preserve"> </v>
          </cell>
          <cell r="S27" t="str">
            <v xml:space="preserve"> </v>
          </cell>
          <cell r="T27" t="str">
            <v xml:space="preserve"> </v>
          </cell>
          <cell r="U27" t="str">
            <v xml:space="preserve"> </v>
          </cell>
        </row>
        <row r="28">
          <cell r="A28">
            <v>3400027</v>
          </cell>
          <cell r="B28" t="str">
            <v>Lenoir Memorial Hospital</v>
          </cell>
          <cell r="C28">
            <v>35338</v>
          </cell>
          <cell r="D28">
            <v>4</v>
          </cell>
          <cell r="F28" t="str">
            <v>Elizabeth Thomas</v>
          </cell>
          <cell r="G28">
            <v>2525227487</v>
          </cell>
          <cell r="H28">
            <v>2525227666</v>
          </cell>
          <cell r="J28" t="str">
            <v xml:space="preserve"> </v>
          </cell>
          <cell r="K28" t="str">
            <v xml:space="preserve"> </v>
          </cell>
          <cell r="L28" t="str">
            <v xml:space="preserve"> </v>
          </cell>
          <cell r="M28" t="str">
            <v xml:space="preserve"> </v>
          </cell>
          <cell r="N28" t="str">
            <v xml:space="preserve"> </v>
          </cell>
          <cell r="O28">
            <v>0</v>
          </cell>
          <cell r="P28">
            <v>0</v>
          </cell>
          <cell r="R28" t="str">
            <v xml:space="preserve"> </v>
          </cell>
          <cell r="S28" t="str">
            <v xml:space="preserve"> </v>
          </cell>
          <cell r="T28" t="str">
            <v xml:space="preserve"> </v>
          </cell>
          <cell r="U28" t="str">
            <v xml:space="preserve"> </v>
          </cell>
        </row>
        <row r="29">
          <cell r="A29">
            <v>3400028</v>
          </cell>
          <cell r="B29" t="str">
            <v>Cape Fear Valley Med. Ctr.</v>
          </cell>
          <cell r="C29">
            <v>35338</v>
          </cell>
          <cell r="D29">
            <v>4</v>
          </cell>
          <cell r="F29" t="str">
            <v>Lawrence C. Miller</v>
          </cell>
          <cell r="G29">
            <v>9106096440</v>
          </cell>
          <cell r="H29">
            <v>9106095365</v>
          </cell>
          <cell r="J29" t="str">
            <v xml:space="preserve"> </v>
          </cell>
          <cell r="K29" t="str">
            <v xml:space="preserve"> </v>
          </cell>
          <cell r="L29" t="str">
            <v xml:space="preserve"> </v>
          </cell>
          <cell r="M29" t="str">
            <v xml:space="preserve"> </v>
          </cell>
          <cell r="N29">
            <v>0</v>
          </cell>
          <cell r="O29" t="str">
            <v xml:space="preserve"> </v>
          </cell>
          <cell r="P29">
            <v>0</v>
          </cell>
          <cell r="R29" t="str">
            <v xml:space="preserve"> </v>
          </cell>
          <cell r="S29" t="str">
            <v xml:space="preserve"> </v>
          </cell>
          <cell r="T29">
            <v>0</v>
          </cell>
          <cell r="U29" t="str">
            <v xml:space="preserve"> </v>
          </cell>
        </row>
        <row r="30">
          <cell r="A30">
            <v>3400030</v>
          </cell>
          <cell r="B30" t="str">
            <v>Duke Univ Medical Center</v>
          </cell>
          <cell r="C30">
            <v>35246</v>
          </cell>
          <cell r="D30">
            <v>0</v>
          </cell>
          <cell r="F30" t="str">
            <v>Robert Willis, Jr.</v>
          </cell>
          <cell r="G30">
            <v>9194163535</v>
          </cell>
          <cell r="H30">
            <v>9194166849</v>
          </cell>
          <cell r="J30" t="str">
            <v xml:space="preserve"> </v>
          </cell>
          <cell r="K30" t="str">
            <v xml:space="preserve"> </v>
          </cell>
          <cell r="L30" t="str">
            <v xml:space="preserve"> </v>
          </cell>
          <cell r="M30" t="str">
            <v xml:space="preserve"> </v>
          </cell>
          <cell r="N30" t="str">
            <v xml:space="preserve"> </v>
          </cell>
          <cell r="O30" t="str">
            <v xml:space="preserve"> </v>
          </cell>
          <cell r="P30">
            <v>0</v>
          </cell>
          <cell r="R30" t="str">
            <v xml:space="preserve"> </v>
          </cell>
          <cell r="S30" t="str">
            <v xml:space="preserve"> </v>
          </cell>
          <cell r="T30" t="str">
            <v xml:space="preserve"> </v>
          </cell>
          <cell r="U30">
            <v>0</v>
          </cell>
        </row>
        <row r="31">
          <cell r="A31">
            <v>3400031</v>
          </cell>
          <cell r="B31" t="str">
            <v>Swain County Hospital</v>
          </cell>
          <cell r="C31">
            <v>34972</v>
          </cell>
          <cell r="D31">
            <v>1</v>
          </cell>
          <cell r="F31" t="str">
            <v>Frank Cooper</v>
          </cell>
          <cell r="G31">
            <v>8285867363</v>
          </cell>
          <cell r="H31">
            <v>8285867157</v>
          </cell>
          <cell r="P31">
            <v>0</v>
          </cell>
        </row>
        <row r="32">
          <cell r="A32">
            <v>3400032</v>
          </cell>
          <cell r="B32" t="str">
            <v>Gaston Memorial Hospital</v>
          </cell>
          <cell r="C32">
            <v>34880</v>
          </cell>
          <cell r="D32">
            <v>4</v>
          </cell>
          <cell r="F32" t="str">
            <v>Carol Smith</v>
          </cell>
          <cell r="G32">
            <v>7048343539</v>
          </cell>
          <cell r="H32">
            <v>7048342172</v>
          </cell>
          <cell r="J32" t="str">
            <v xml:space="preserve"> </v>
          </cell>
          <cell r="K32" t="str">
            <v xml:space="preserve"> </v>
          </cell>
          <cell r="L32" t="str">
            <v xml:space="preserve"> </v>
          </cell>
          <cell r="M32" t="str">
            <v xml:space="preserve"> </v>
          </cell>
          <cell r="N32" t="str">
            <v xml:space="preserve"> </v>
          </cell>
          <cell r="O32" t="str">
            <v xml:space="preserve"> </v>
          </cell>
          <cell r="P32">
            <v>0</v>
          </cell>
          <cell r="Q32" t="str">
            <v>x</v>
          </cell>
          <cell r="R32" t="str">
            <v xml:space="preserve"> </v>
          </cell>
          <cell r="S32" t="str">
            <v xml:space="preserve"> </v>
          </cell>
          <cell r="T32" t="str">
            <v xml:space="preserve"> </v>
          </cell>
          <cell r="U32" t="str">
            <v xml:space="preserve"> </v>
          </cell>
        </row>
        <row r="33">
          <cell r="A33">
            <v>3400035</v>
          </cell>
          <cell r="B33" t="str">
            <v>Richmond Memorial Hospital</v>
          </cell>
          <cell r="C33">
            <v>35338</v>
          </cell>
          <cell r="D33">
            <v>0</v>
          </cell>
          <cell r="F33" t="str">
            <v>John Price</v>
          </cell>
          <cell r="G33">
            <v>9104173701</v>
          </cell>
          <cell r="H33">
            <v>9104173709</v>
          </cell>
          <cell r="J33" t="str">
            <v xml:space="preserve"> </v>
          </cell>
          <cell r="K33" t="str">
            <v xml:space="preserve"> </v>
          </cell>
          <cell r="L33" t="str">
            <v xml:space="preserve"> </v>
          </cell>
          <cell r="M33" t="str">
            <v xml:space="preserve"> </v>
          </cell>
          <cell r="N33" t="str">
            <v xml:space="preserve"> </v>
          </cell>
          <cell r="O33">
            <v>0</v>
          </cell>
          <cell r="P33">
            <v>0</v>
          </cell>
          <cell r="R33" t="str">
            <v xml:space="preserve"> </v>
          </cell>
          <cell r="S33" t="str">
            <v xml:space="preserve"> </v>
          </cell>
          <cell r="T33" t="str">
            <v xml:space="preserve"> </v>
          </cell>
          <cell r="U33">
            <v>0</v>
          </cell>
        </row>
        <row r="34">
          <cell r="A34">
            <v>3400036</v>
          </cell>
          <cell r="B34" t="str">
            <v>Franklin Regional Medical Center</v>
          </cell>
          <cell r="C34">
            <v>35338</v>
          </cell>
          <cell r="D34">
            <v>0</v>
          </cell>
          <cell r="F34" t="str">
            <v>Steve Forney</v>
          </cell>
          <cell r="G34">
            <v>9194978401</v>
          </cell>
          <cell r="H34">
            <v>9194978018</v>
          </cell>
          <cell r="J34" t="str">
            <v xml:space="preserve"> </v>
          </cell>
          <cell r="K34" t="str">
            <v xml:space="preserve"> </v>
          </cell>
          <cell r="N34">
            <v>0</v>
          </cell>
          <cell r="O34" t="str">
            <v xml:space="preserve"> </v>
          </cell>
          <cell r="P34">
            <v>0</v>
          </cell>
          <cell r="R34" t="str">
            <v xml:space="preserve"> </v>
          </cell>
          <cell r="S34" t="str">
            <v xml:space="preserve"> </v>
          </cell>
          <cell r="T34" t="str">
            <v xml:space="preserve"> </v>
          </cell>
          <cell r="U34" t="str">
            <v xml:space="preserve"> </v>
          </cell>
        </row>
        <row r="35">
          <cell r="A35">
            <v>3400037</v>
          </cell>
          <cell r="B35" t="str">
            <v>Kings Mountain Hospital</v>
          </cell>
          <cell r="C35">
            <v>35338</v>
          </cell>
          <cell r="D35">
            <v>4</v>
          </cell>
          <cell r="F35" t="str">
            <v>Terry Edwards</v>
          </cell>
          <cell r="G35">
            <v>7047305410</v>
          </cell>
          <cell r="H35">
            <v>7047394551</v>
          </cell>
          <cell r="J35" t="str">
            <v xml:space="preserve"> </v>
          </cell>
          <cell r="K35" t="str">
            <v xml:space="preserve"> </v>
          </cell>
          <cell r="L35" t="str">
            <v xml:space="preserve"> </v>
          </cell>
          <cell r="M35" t="str">
            <v xml:space="preserve"> </v>
          </cell>
          <cell r="N35" t="str">
            <v xml:space="preserve"> </v>
          </cell>
          <cell r="O35" t="str">
            <v xml:space="preserve"> </v>
          </cell>
          <cell r="P35">
            <v>0</v>
          </cell>
          <cell r="R35" t="str">
            <v xml:space="preserve"> </v>
          </cell>
          <cell r="S35" t="str">
            <v xml:space="preserve"> </v>
          </cell>
          <cell r="T35" t="str">
            <v xml:space="preserve"> </v>
          </cell>
          <cell r="U35" t="str">
            <v xml:space="preserve"> </v>
          </cell>
        </row>
        <row r="36">
          <cell r="A36">
            <v>3400038</v>
          </cell>
          <cell r="B36" t="str">
            <v>Beaufort County Hospital Association, Inc.</v>
          </cell>
          <cell r="C36">
            <v>35338</v>
          </cell>
          <cell r="D36">
            <v>4</v>
          </cell>
          <cell r="F36" t="str">
            <v>Jan E. McBoy</v>
          </cell>
          <cell r="G36">
            <v>2529754299</v>
          </cell>
          <cell r="H36">
            <v>2529751585</v>
          </cell>
          <cell r="J36" t="str">
            <v xml:space="preserve"> </v>
          </cell>
          <cell r="K36" t="str">
            <v xml:space="preserve"> </v>
          </cell>
          <cell r="L36" t="str">
            <v xml:space="preserve"> </v>
          </cell>
          <cell r="M36" t="str">
            <v xml:space="preserve"> </v>
          </cell>
          <cell r="N36" t="str">
            <v xml:space="preserve"> </v>
          </cell>
          <cell r="O36" t="str">
            <v xml:space="preserve"> </v>
          </cell>
          <cell r="P36">
            <v>0</v>
          </cell>
          <cell r="R36" t="str">
            <v xml:space="preserve"> </v>
          </cell>
          <cell r="S36" t="str">
            <v xml:space="preserve"> </v>
          </cell>
          <cell r="T36">
            <v>0</v>
          </cell>
          <cell r="U36" t="str">
            <v xml:space="preserve"> </v>
          </cell>
        </row>
        <row r="37">
          <cell r="A37">
            <v>3400039</v>
          </cell>
          <cell r="B37" t="str">
            <v>Iredell Memorial Hospital</v>
          </cell>
          <cell r="C37">
            <v>35338</v>
          </cell>
          <cell r="D37">
            <v>0</v>
          </cell>
          <cell r="F37" t="str">
            <v>Fred Karnap</v>
          </cell>
          <cell r="G37">
            <v>7048784505</v>
          </cell>
          <cell r="H37">
            <v>7048787195</v>
          </cell>
          <cell r="J37" t="str">
            <v xml:space="preserve"> </v>
          </cell>
          <cell r="K37" t="str">
            <v xml:space="preserve"> </v>
          </cell>
          <cell r="L37" t="str">
            <v xml:space="preserve"> </v>
          </cell>
          <cell r="M37" t="str">
            <v xml:space="preserve"> </v>
          </cell>
          <cell r="N37" t="str">
            <v xml:space="preserve"> </v>
          </cell>
          <cell r="O37" t="str">
            <v xml:space="preserve"> </v>
          </cell>
          <cell r="P37">
            <v>0</v>
          </cell>
          <cell r="R37" t="str">
            <v xml:space="preserve"> </v>
          </cell>
          <cell r="S37" t="str">
            <v xml:space="preserve"> </v>
          </cell>
          <cell r="T37" t="str">
            <v xml:space="preserve"> </v>
          </cell>
          <cell r="U37">
            <v>0</v>
          </cell>
        </row>
        <row r="38">
          <cell r="A38">
            <v>3400040</v>
          </cell>
          <cell r="B38" t="str">
            <v>Pitt County Memorial Hospital</v>
          </cell>
          <cell r="C38">
            <v>35338</v>
          </cell>
          <cell r="D38">
            <v>4</v>
          </cell>
          <cell r="F38" t="str">
            <v>Amelia Bryant</v>
          </cell>
          <cell r="G38">
            <v>2528164403</v>
          </cell>
          <cell r="H38">
            <v>2528166372</v>
          </cell>
          <cell r="J38" t="str">
            <v xml:space="preserve"> </v>
          </cell>
          <cell r="K38">
            <v>0</v>
          </cell>
          <cell r="L38" t="str">
            <v xml:space="preserve"> </v>
          </cell>
          <cell r="M38" t="str">
            <v xml:space="preserve"> </v>
          </cell>
          <cell r="N38" t="str">
            <v xml:space="preserve"> </v>
          </cell>
          <cell r="O38" t="str">
            <v xml:space="preserve"> </v>
          </cell>
          <cell r="P38">
            <v>0</v>
          </cell>
          <cell r="R38" t="str">
            <v xml:space="preserve"> </v>
          </cell>
          <cell r="S38" t="str">
            <v xml:space="preserve"> </v>
          </cell>
          <cell r="T38" t="str">
            <v xml:space="preserve"> </v>
          </cell>
          <cell r="U38" t="str">
            <v xml:space="preserve"> </v>
          </cell>
        </row>
        <row r="39">
          <cell r="A39">
            <v>3400041</v>
          </cell>
          <cell r="B39" t="str">
            <v>Caldwell Memorial Hospital</v>
          </cell>
          <cell r="C39">
            <v>35338</v>
          </cell>
          <cell r="D39">
            <v>0</v>
          </cell>
          <cell r="F39" t="str">
            <v>Sandra Farmer</v>
          </cell>
          <cell r="G39">
            <v>8287575187</v>
          </cell>
          <cell r="H39">
            <v>8287575121</v>
          </cell>
          <cell r="J39" t="str">
            <v xml:space="preserve"> </v>
          </cell>
          <cell r="K39" t="str">
            <v xml:space="preserve"> </v>
          </cell>
          <cell r="L39" t="str">
            <v xml:space="preserve"> </v>
          </cell>
          <cell r="M39" t="str">
            <v xml:space="preserve"> </v>
          </cell>
          <cell r="N39" t="str">
            <v xml:space="preserve"> </v>
          </cell>
          <cell r="O39">
            <v>0</v>
          </cell>
          <cell r="P39">
            <v>0</v>
          </cell>
          <cell r="R39">
            <v>0</v>
          </cell>
          <cell r="S39" t="str">
            <v xml:space="preserve"> </v>
          </cell>
          <cell r="T39" t="str">
            <v xml:space="preserve"> </v>
          </cell>
          <cell r="U39">
            <v>0</v>
          </cell>
        </row>
        <row r="40">
          <cell r="A40">
            <v>3400042</v>
          </cell>
          <cell r="B40" t="str">
            <v>Onslow Memorial Hospital</v>
          </cell>
          <cell r="C40">
            <v>35338</v>
          </cell>
          <cell r="D40">
            <v>4</v>
          </cell>
          <cell r="F40" t="str">
            <v>Bill Bass</v>
          </cell>
          <cell r="G40">
            <v>9105774767</v>
          </cell>
          <cell r="H40">
            <v>9105774741</v>
          </cell>
          <cell r="J40" t="str">
            <v xml:space="preserve"> </v>
          </cell>
          <cell r="K40" t="str">
            <v xml:space="preserve"> </v>
          </cell>
          <cell r="L40" t="str">
            <v xml:space="preserve"> </v>
          </cell>
          <cell r="M40" t="str">
            <v xml:space="preserve"> </v>
          </cell>
          <cell r="N40" t="str">
            <v xml:space="preserve"> </v>
          </cell>
          <cell r="O40" t="str">
            <v xml:space="preserve"> </v>
          </cell>
          <cell r="P40">
            <v>0</v>
          </cell>
          <cell r="R40" t="str">
            <v xml:space="preserve"> </v>
          </cell>
          <cell r="S40" t="str">
            <v xml:space="preserve"> </v>
          </cell>
          <cell r="T40" t="str">
            <v xml:space="preserve"> </v>
          </cell>
          <cell r="U40" t="str">
            <v xml:space="preserve"> </v>
          </cell>
        </row>
        <row r="41">
          <cell r="A41">
            <v>3400044</v>
          </cell>
          <cell r="B41" t="str">
            <v>Alleghany Memorial Hospital</v>
          </cell>
          <cell r="C41">
            <v>35338</v>
          </cell>
          <cell r="D41">
            <v>0</v>
          </cell>
          <cell r="F41" t="str">
            <v>Ralph A. Castillo</v>
          </cell>
          <cell r="G41">
            <v>3363723276</v>
          </cell>
          <cell r="H41">
            <v>3363728451</v>
          </cell>
          <cell r="J41" t="str">
            <v xml:space="preserve"> </v>
          </cell>
          <cell r="K41" t="str">
            <v xml:space="preserve"> </v>
          </cell>
          <cell r="L41" t="str">
            <v xml:space="preserve"> </v>
          </cell>
          <cell r="M41" t="str">
            <v xml:space="preserve"> </v>
          </cell>
          <cell r="N41" t="str">
            <v xml:space="preserve"> </v>
          </cell>
          <cell r="O41">
            <v>0</v>
          </cell>
          <cell r="P41">
            <v>0</v>
          </cell>
          <cell r="R41">
            <v>0</v>
          </cell>
          <cell r="S41" t="str">
            <v xml:space="preserve"> </v>
          </cell>
          <cell r="T41" t="str">
            <v xml:space="preserve"> </v>
          </cell>
          <cell r="U41">
            <v>0</v>
          </cell>
        </row>
        <row r="42">
          <cell r="A42">
            <v>3400045</v>
          </cell>
          <cell r="B42" t="str">
            <v>Blowing Rock Hospital</v>
          </cell>
          <cell r="C42">
            <v>35338</v>
          </cell>
          <cell r="D42">
            <v>0</v>
          </cell>
          <cell r="F42" t="str">
            <v>Linda Heaton</v>
          </cell>
          <cell r="G42">
            <v>8282953136</v>
          </cell>
          <cell r="H42">
            <v>8282954587</v>
          </cell>
          <cell r="J42" t="str">
            <v xml:space="preserve"> </v>
          </cell>
          <cell r="K42" t="str">
            <v xml:space="preserve"> </v>
          </cell>
          <cell r="L42" t="str">
            <v xml:space="preserve"> </v>
          </cell>
          <cell r="M42" t="str">
            <v xml:space="preserve"> </v>
          </cell>
          <cell r="N42" t="str">
            <v xml:space="preserve"> </v>
          </cell>
          <cell r="O42" t="str">
            <v xml:space="preserve"> </v>
          </cell>
          <cell r="P42">
            <v>0</v>
          </cell>
          <cell r="R42" t="str">
            <v xml:space="preserve"> </v>
          </cell>
          <cell r="S42" t="str">
            <v xml:space="preserve"> </v>
          </cell>
          <cell r="T42" t="str">
            <v xml:space="preserve"> </v>
          </cell>
          <cell r="U42">
            <v>0</v>
          </cell>
        </row>
        <row r="43">
          <cell r="A43">
            <v>3400047</v>
          </cell>
          <cell r="B43" t="str">
            <v>N. C. Baptist Hospital</v>
          </cell>
          <cell r="C43">
            <v>35246</v>
          </cell>
          <cell r="D43">
            <v>0</v>
          </cell>
          <cell r="F43" t="str">
            <v>Anthony C. Moore</v>
          </cell>
          <cell r="G43">
            <v>3367130277</v>
          </cell>
          <cell r="H43">
            <v>3367166203</v>
          </cell>
          <cell r="J43" t="str">
            <v xml:space="preserve"> </v>
          </cell>
          <cell r="K43" t="str">
            <v xml:space="preserve"> </v>
          </cell>
          <cell r="L43" t="str">
            <v xml:space="preserve"> </v>
          </cell>
          <cell r="M43" t="str">
            <v xml:space="preserve"> </v>
          </cell>
          <cell r="N43" t="str">
            <v xml:space="preserve"> </v>
          </cell>
          <cell r="O43">
            <v>0</v>
          </cell>
          <cell r="P43">
            <v>0</v>
          </cell>
          <cell r="R43" t="str">
            <v xml:space="preserve"> </v>
          </cell>
          <cell r="S43" t="str">
            <v xml:space="preserve"> </v>
          </cell>
          <cell r="T43" t="str">
            <v xml:space="preserve"> </v>
          </cell>
          <cell r="U43">
            <v>0</v>
          </cell>
        </row>
        <row r="44">
          <cell r="A44">
            <v>3400048</v>
          </cell>
          <cell r="B44" t="str">
            <v>St. Joseph's of the Pine</v>
          </cell>
          <cell r="C44">
            <v>34972</v>
          </cell>
          <cell r="D44">
            <v>0</v>
          </cell>
          <cell r="F44" t="str">
            <v>CLOSED</v>
          </cell>
          <cell r="G44" t="str">
            <v>CLOSED</v>
          </cell>
          <cell r="H44" t="str">
            <v>CLOSED</v>
          </cell>
          <cell r="J44">
            <v>0</v>
          </cell>
          <cell r="K44">
            <v>0</v>
          </cell>
          <cell r="L44">
            <v>0</v>
          </cell>
          <cell r="M44">
            <v>0</v>
          </cell>
          <cell r="N44">
            <v>0</v>
          </cell>
          <cell r="O44">
            <v>0</v>
          </cell>
          <cell r="P44">
            <v>0</v>
          </cell>
          <cell r="R44">
            <v>0</v>
          </cell>
          <cell r="S44">
            <v>0</v>
          </cell>
          <cell r="T44">
            <v>0</v>
          </cell>
          <cell r="U44">
            <v>0</v>
          </cell>
        </row>
        <row r="45">
          <cell r="A45">
            <v>3400049</v>
          </cell>
          <cell r="B45" t="str">
            <v>North Carolina Eye and Ear Hospital</v>
          </cell>
          <cell r="C45">
            <v>35338</v>
          </cell>
          <cell r="D45">
            <v>0</v>
          </cell>
          <cell r="E45" t="str">
            <v>wf</v>
          </cell>
          <cell r="F45" t="str">
            <v>Monica Bailey</v>
          </cell>
          <cell r="G45">
            <v>9196829341</v>
          </cell>
          <cell r="H45">
            <v>9199569312</v>
          </cell>
          <cell r="M45" t="str">
            <v>Need Medicaid Copies, you sent Medicare</v>
          </cell>
          <cell r="P45">
            <v>0</v>
          </cell>
        </row>
        <row r="46">
          <cell r="A46">
            <v>3400050</v>
          </cell>
          <cell r="B46" t="str">
            <v>Southeastern Regional Medical Center</v>
          </cell>
          <cell r="C46">
            <v>35338</v>
          </cell>
          <cell r="D46">
            <v>0</v>
          </cell>
          <cell r="F46" t="str">
            <v>William J. Gutekunst</v>
          </cell>
          <cell r="G46">
            <v>9106715804</v>
          </cell>
          <cell r="H46">
            <v>9106715858</v>
          </cell>
          <cell r="J46" t="str">
            <v xml:space="preserve"> </v>
          </cell>
          <cell r="K46" t="str">
            <v xml:space="preserve"> </v>
          </cell>
          <cell r="L46" t="str">
            <v xml:space="preserve"> </v>
          </cell>
          <cell r="M46" t="str">
            <v xml:space="preserve"> </v>
          </cell>
          <cell r="N46" t="str">
            <v xml:space="preserve"> </v>
          </cell>
          <cell r="O46">
            <v>0</v>
          </cell>
          <cell r="P46">
            <v>0</v>
          </cell>
          <cell r="R46" t="str">
            <v xml:space="preserve"> </v>
          </cell>
          <cell r="S46" t="str">
            <v xml:space="preserve"> </v>
          </cell>
          <cell r="T46" t="str">
            <v xml:space="preserve"> </v>
          </cell>
          <cell r="U46" t="str">
            <v xml:space="preserve"> </v>
          </cell>
        </row>
        <row r="47">
          <cell r="A47">
            <v>3400051</v>
          </cell>
          <cell r="B47" t="str">
            <v>Watauga Medical Center</v>
          </cell>
          <cell r="C47">
            <v>35338</v>
          </cell>
          <cell r="D47">
            <v>4</v>
          </cell>
          <cell r="F47" t="str">
            <v>Will Grant</v>
          </cell>
          <cell r="G47">
            <v>8282624119</v>
          </cell>
          <cell r="H47">
            <v>8282624103</v>
          </cell>
          <cell r="J47" t="str">
            <v xml:space="preserve"> </v>
          </cell>
          <cell r="K47" t="str">
            <v xml:space="preserve"> </v>
          </cell>
          <cell r="L47" t="str">
            <v xml:space="preserve"> </v>
          </cell>
          <cell r="M47" t="str">
            <v xml:space="preserve"> </v>
          </cell>
          <cell r="N47" t="str">
            <v xml:space="preserve"> </v>
          </cell>
          <cell r="O47" t="str">
            <v xml:space="preserve"> </v>
          </cell>
          <cell r="P47">
            <v>0</v>
          </cell>
          <cell r="R47" t="str">
            <v xml:space="preserve"> </v>
          </cell>
          <cell r="S47" t="str">
            <v xml:space="preserve"> </v>
          </cell>
          <cell r="T47" t="str">
            <v xml:space="preserve"> </v>
          </cell>
        </row>
        <row r="48">
          <cell r="A48">
            <v>3400052</v>
          </cell>
          <cell r="B48" t="str">
            <v>Davie County Hospital</v>
          </cell>
          <cell r="C48">
            <v>35246</v>
          </cell>
          <cell r="F48" t="str">
            <v>Janet C. Henry</v>
          </cell>
          <cell r="G48">
            <v>3362771008</v>
          </cell>
          <cell r="H48">
            <v>3362771025</v>
          </cell>
          <cell r="J48" t="str">
            <v xml:space="preserve"> </v>
          </cell>
          <cell r="K48" t="str">
            <v xml:space="preserve"> </v>
          </cell>
          <cell r="L48" t="str">
            <v xml:space="preserve"> </v>
          </cell>
          <cell r="M48" t="str">
            <v xml:space="preserve"> </v>
          </cell>
          <cell r="N48" t="str">
            <v xml:space="preserve"> </v>
          </cell>
          <cell r="O48" t="str">
            <v xml:space="preserve"> </v>
          </cell>
          <cell r="P48">
            <v>0</v>
          </cell>
          <cell r="R48" t="str">
            <v xml:space="preserve"> </v>
          </cell>
          <cell r="S48" t="str">
            <v xml:space="preserve"> </v>
          </cell>
          <cell r="T48" t="str">
            <v xml:space="preserve"> </v>
          </cell>
        </row>
        <row r="49">
          <cell r="A49">
            <v>3400053</v>
          </cell>
          <cell r="B49" t="str">
            <v>Presbyterian Health Ser</v>
          </cell>
          <cell r="C49">
            <v>35338</v>
          </cell>
          <cell r="D49">
            <v>0</v>
          </cell>
          <cell r="F49" t="str">
            <v>Tim Vanderford</v>
          </cell>
          <cell r="G49">
            <v>7043843462</v>
          </cell>
          <cell r="H49">
            <v>7043845828</v>
          </cell>
          <cell r="J49" t="str">
            <v xml:space="preserve"> </v>
          </cell>
          <cell r="K49" t="str">
            <v xml:space="preserve"> </v>
          </cell>
          <cell r="L49" t="str">
            <v xml:space="preserve"> </v>
          </cell>
          <cell r="M49">
            <v>0</v>
          </cell>
          <cell r="N49" t="str">
            <v xml:space="preserve"> </v>
          </cell>
          <cell r="O49" t="str">
            <v xml:space="preserve"> </v>
          </cell>
          <cell r="P49">
            <v>0</v>
          </cell>
          <cell r="R49">
            <v>0</v>
          </cell>
          <cell r="S49" t="str">
            <v xml:space="preserve"> </v>
          </cell>
          <cell r="T49" t="str">
            <v xml:space="preserve"> </v>
          </cell>
          <cell r="U49" t="str">
            <v xml:space="preserve"> </v>
          </cell>
        </row>
        <row r="50">
          <cell r="A50">
            <v>3400054</v>
          </cell>
          <cell r="B50" t="str">
            <v>District Memorial Hospital</v>
          </cell>
          <cell r="C50">
            <v>35338</v>
          </cell>
          <cell r="D50">
            <v>1</v>
          </cell>
          <cell r="F50" t="str">
            <v>Mike Diken</v>
          </cell>
          <cell r="G50">
            <v>8283211200</v>
          </cell>
          <cell r="H50">
            <v>8283211276</v>
          </cell>
        </row>
        <row r="51">
          <cell r="A51">
            <v>3400055</v>
          </cell>
          <cell r="B51" t="str">
            <v>Valdese General Hospital</v>
          </cell>
          <cell r="C51">
            <v>35338</v>
          </cell>
          <cell r="D51">
            <v>4</v>
          </cell>
          <cell r="F51" t="str">
            <v>Lillian Coffey</v>
          </cell>
          <cell r="G51">
            <v>8288797671</v>
          </cell>
          <cell r="H51">
            <v>8288930495</v>
          </cell>
          <cell r="R51" t="str">
            <v xml:space="preserve"> </v>
          </cell>
          <cell r="T51" t="str">
            <v xml:space="preserve"> </v>
          </cell>
          <cell r="U51" t="str">
            <v xml:space="preserve"> </v>
          </cell>
        </row>
        <row r="52">
          <cell r="A52">
            <v>3400060</v>
          </cell>
          <cell r="B52" t="str">
            <v>Firsthealth Morehead Memorial Hospi</v>
          </cell>
          <cell r="C52">
            <v>35338</v>
          </cell>
          <cell r="D52">
            <v>0</v>
          </cell>
          <cell r="F52" t="str">
            <v>Tina kirkman</v>
          </cell>
          <cell r="G52">
            <v>3366239711</v>
          </cell>
          <cell r="H52">
            <v>3366236735</v>
          </cell>
          <cell r="J52" t="str">
            <v xml:space="preserve"> </v>
          </cell>
          <cell r="K52" t="str">
            <v xml:space="preserve"> </v>
          </cell>
          <cell r="L52" t="str">
            <v xml:space="preserve"> </v>
          </cell>
          <cell r="M52" t="str">
            <v xml:space="preserve"> </v>
          </cell>
          <cell r="N52" t="str">
            <v xml:space="preserve"> </v>
          </cell>
          <cell r="O52" t="str">
            <v xml:space="preserve"> </v>
          </cell>
          <cell r="P52">
            <v>0</v>
          </cell>
          <cell r="R52">
            <v>0</v>
          </cell>
          <cell r="S52" t="str">
            <v xml:space="preserve"> </v>
          </cell>
          <cell r="T52" t="str">
            <v xml:space="preserve"> </v>
          </cell>
          <cell r="U52" t="str">
            <v xml:space="preserve"> </v>
          </cell>
        </row>
        <row r="53">
          <cell r="A53">
            <v>3400063</v>
          </cell>
          <cell r="B53" t="str">
            <v>Montgomery Memorial Hospital</v>
          </cell>
          <cell r="C53">
            <v>35338</v>
          </cell>
          <cell r="D53">
            <v>1</v>
          </cell>
          <cell r="F53" t="str">
            <v>Christopher Fraley</v>
          </cell>
          <cell r="G53">
            <v>9102151589</v>
          </cell>
          <cell r="H53">
            <v>9102151599</v>
          </cell>
          <cell r="J53" t="str">
            <v xml:space="preserve"> </v>
          </cell>
          <cell r="K53" t="str">
            <v xml:space="preserve"> </v>
          </cell>
          <cell r="M53" t="str">
            <v xml:space="preserve"> </v>
          </cell>
          <cell r="N53">
            <v>0</v>
          </cell>
          <cell r="O53" t="str">
            <v xml:space="preserve"> </v>
          </cell>
          <cell r="P53">
            <v>0</v>
          </cell>
          <cell r="R53" t="str">
            <v xml:space="preserve"> </v>
          </cell>
          <cell r="S53" t="str">
            <v xml:space="preserve"> </v>
          </cell>
          <cell r="T53" t="str">
            <v xml:space="preserve"> </v>
          </cell>
          <cell r="U53">
            <v>0</v>
          </cell>
        </row>
        <row r="54">
          <cell r="A54">
            <v>3400064</v>
          </cell>
          <cell r="B54" t="str">
            <v>Wilkes Regional Hospital</v>
          </cell>
          <cell r="C54">
            <v>35338</v>
          </cell>
          <cell r="D54">
            <v>4</v>
          </cell>
          <cell r="F54" t="str">
            <v>Joseph Richardson</v>
          </cell>
          <cell r="G54">
            <v>3366518121</v>
          </cell>
          <cell r="H54">
            <v>3366518465</v>
          </cell>
          <cell r="J54">
            <v>0</v>
          </cell>
          <cell r="K54" t="str">
            <v xml:space="preserve"> </v>
          </cell>
          <cell r="L54" t="str">
            <v xml:space="preserve"> </v>
          </cell>
          <cell r="M54" t="str">
            <v xml:space="preserve"> </v>
          </cell>
          <cell r="N54" t="str">
            <v xml:space="preserve"> </v>
          </cell>
          <cell r="O54">
            <v>0</v>
          </cell>
          <cell r="P54">
            <v>0</v>
          </cell>
          <cell r="R54" t="str">
            <v xml:space="preserve"> </v>
          </cell>
          <cell r="S54" t="str">
            <v xml:space="preserve"> </v>
          </cell>
          <cell r="T54" t="str">
            <v xml:space="preserve"> </v>
          </cell>
          <cell r="U54" t="str">
            <v xml:space="preserve"> </v>
          </cell>
        </row>
        <row r="55">
          <cell r="A55">
            <v>3400065</v>
          </cell>
          <cell r="B55" t="str">
            <v>Chowan Hospital</v>
          </cell>
          <cell r="C55">
            <v>35338</v>
          </cell>
          <cell r="D55">
            <v>4</v>
          </cell>
          <cell r="F55" t="str">
            <v>Amelia Bryant</v>
          </cell>
          <cell r="G55">
            <v>2528164403</v>
          </cell>
          <cell r="H55">
            <v>2528166372</v>
          </cell>
          <cell r="J55" t="str">
            <v xml:space="preserve"> </v>
          </cell>
          <cell r="K55" t="str">
            <v xml:space="preserve"> </v>
          </cell>
          <cell r="L55" t="str">
            <v xml:space="preserve"> </v>
          </cell>
          <cell r="M55" t="str">
            <v xml:space="preserve"> </v>
          </cell>
          <cell r="N55" t="str">
            <v xml:space="preserve"> </v>
          </cell>
          <cell r="O55">
            <v>0</v>
          </cell>
          <cell r="P55">
            <v>0</v>
          </cell>
          <cell r="R55" t="str">
            <v xml:space="preserve"> </v>
          </cell>
          <cell r="S55" t="str">
            <v xml:space="preserve"> </v>
          </cell>
          <cell r="T55" t="str">
            <v xml:space="preserve"> </v>
          </cell>
          <cell r="U55" t="str">
            <v xml:space="preserve"> </v>
          </cell>
        </row>
        <row r="56">
          <cell r="A56">
            <v>3400067</v>
          </cell>
          <cell r="B56" t="str">
            <v>Alexander County Hospital</v>
          </cell>
          <cell r="C56">
            <v>34972</v>
          </cell>
          <cell r="D56">
            <v>0</v>
          </cell>
          <cell r="F56" t="str">
            <v>Bob McKeel</v>
          </cell>
          <cell r="G56">
            <v>8286354025</v>
          </cell>
          <cell r="H56">
            <v>8286354103</v>
          </cell>
          <cell r="P56">
            <v>0</v>
          </cell>
        </row>
        <row r="57">
          <cell r="A57">
            <v>3400068</v>
          </cell>
          <cell r="B57" t="str">
            <v>Columbus County Hospital</v>
          </cell>
          <cell r="C57">
            <v>35338</v>
          </cell>
          <cell r="D57">
            <v>4</v>
          </cell>
          <cell r="F57" t="str">
            <v>Gaynell Patterson</v>
          </cell>
          <cell r="G57">
            <v>9106421728</v>
          </cell>
          <cell r="H57">
            <v>9106429318</v>
          </cell>
          <cell r="J57" t="str">
            <v xml:space="preserve"> </v>
          </cell>
          <cell r="K57" t="str">
            <v xml:space="preserve"> </v>
          </cell>
          <cell r="L57" t="str">
            <v xml:space="preserve"> </v>
          </cell>
          <cell r="M57" t="str">
            <v xml:space="preserve"> </v>
          </cell>
          <cell r="N57" t="str">
            <v xml:space="preserve"> </v>
          </cell>
          <cell r="O57">
            <v>0</v>
          </cell>
          <cell r="P57">
            <v>0</v>
          </cell>
          <cell r="R57" t="str">
            <v xml:space="preserve"> </v>
          </cell>
          <cell r="S57" t="str">
            <v xml:space="preserve"> </v>
          </cell>
          <cell r="T57" t="str">
            <v xml:space="preserve"> </v>
          </cell>
          <cell r="U57" t="str">
            <v xml:space="preserve"> </v>
          </cell>
        </row>
        <row r="58">
          <cell r="A58">
            <v>3400069</v>
          </cell>
          <cell r="B58" t="str">
            <v>Wake Medical System</v>
          </cell>
          <cell r="C58">
            <v>34972</v>
          </cell>
          <cell r="F58" t="str">
            <v>Stanley Harding</v>
          </cell>
          <cell r="G58">
            <v>9193508708</v>
          </cell>
          <cell r="H58">
            <v>9193508117</v>
          </cell>
          <cell r="J58" t="str">
            <v xml:space="preserve"> </v>
          </cell>
          <cell r="K58" t="str">
            <v xml:space="preserve"> </v>
          </cell>
          <cell r="L58" t="str">
            <v xml:space="preserve"> </v>
          </cell>
          <cell r="M58" t="str">
            <v xml:space="preserve"> </v>
          </cell>
          <cell r="N58" t="str">
            <v xml:space="preserve"> </v>
          </cell>
          <cell r="O58">
            <v>0</v>
          </cell>
          <cell r="P58">
            <v>0</v>
          </cell>
          <cell r="R58" t="str">
            <v xml:space="preserve"> </v>
          </cell>
          <cell r="S58" t="str">
            <v xml:space="preserve"> </v>
          </cell>
          <cell r="T58" t="str">
            <v xml:space="preserve"> </v>
          </cell>
          <cell r="U58">
            <v>0</v>
          </cell>
        </row>
        <row r="59">
          <cell r="A59">
            <v>3400070</v>
          </cell>
          <cell r="B59" t="str">
            <v>Alamance Memorial Hospital</v>
          </cell>
          <cell r="C59">
            <v>35064</v>
          </cell>
          <cell r="D59">
            <v>0</v>
          </cell>
          <cell r="F59" t="str">
            <v>Barbara K. Smith</v>
          </cell>
          <cell r="G59">
            <v>3365388167</v>
          </cell>
          <cell r="H59">
            <v>3365388164</v>
          </cell>
          <cell r="P59">
            <v>0</v>
          </cell>
          <cell r="R59" t="str">
            <v xml:space="preserve"> </v>
          </cell>
          <cell r="S59" t="str">
            <v xml:space="preserve"> </v>
          </cell>
          <cell r="T59" t="str">
            <v xml:space="preserve"> </v>
          </cell>
          <cell r="U59">
            <v>0</v>
          </cell>
        </row>
        <row r="60">
          <cell r="A60">
            <v>3400071</v>
          </cell>
          <cell r="B60" t="str">
            <v>Betsy Johnson Regional Hospital</v>
          </cell>
          <cell r="C60">
            <v>35338</v>
          </cell>
          <cell r="D60">
            <v>0</v>
          </cell>
          <cell r="F60" t="str">
            <v>Dennis Coffey</v>
          </cell>
          <cell r="G60">
            <v>9108927161</v>
          </cell>
          <cell r="H60">
            <v>9108916030</v>
          </cell>
          <cell r="J60" t="str">
            <v xml:space="preserve"> </v>
          </cell>
          <cell r="K60" t="str">
            <v xml:space="preserve"> </v>
          </cell>
          <cell r="L60" t="str">
            <v xml:space="preserve"> </v>
          </cell>
          <cell r="M60" t="str">
            <v xml:space="preserve"> </v>
          </cell>
          <cell r="N60" t="str">
            <v xml:space="preserve"> </v>
          </cell>
          <cell r="O60" t="str">
            <v xml:space="preserve"> </v>
          </cell>
          <cell r="P60">
            <v>0</v>
          </cell>
          <cell r="R60" t="str">
            <v xml:space="preserve"> </v>
          </cell>
          <cell r="S60" t="str">
            <v xml:space="preserve"> </v>
          </cell>
          <cell r="T60" t="str">
            <v xml:space="preserve"> </v>
          </cell>
          <cell r="U60" t="str">
            <v xml:space="preserve"> </v>
          </cell>
        </row>
        <row r="61">
          <cell r="A61">
            <v>3400072</v>
          </cell>
          <cell r="B61" t="str">
            <v>Ashe Memorial Hospital</v>
          </cell>
          <cell r="C61">
            <v>34972</v>
          </cell>
          <cell r="D61">
            <v>0</v>
          </cell>
          <cell r="F61" t="str">
            <v>Joy McClure</v>
          </cell>
          <cell r="G61">
            <v>3362467101</v>
          </cell>
          <cell r="H61">
            <v>3362460758</v>
          </cell>
          <cell r="J61" t="str">
            <v xml:space="preserve"> </v>
          </cell>
          <cell r="K61" t="str">
            <v xml:space="preserve"> </v>
          </cell>
          <cell r="L61" t="str">
            <v xml:space="preserve"> </v>
          </cell>
          <cell r="M61" t="str">
            <v xml:space="preserve"> </v>
          </cell>
          <cell r="N61" t="str">
            <v xml:space="preserve"> </v>
          </cell>
          <cell r="O61">
            <v>0</v>
          </cell>
          <cell r="P61">
            <v>0</v>
          </cell>
          <cell r="R61">
            <v>0</v>
          </cell>
          <cell r="S61" t="str">
            <v xml:space="preserve"> </v>
          </cell>
          <cell r="T61" t="str">
            <v xml:space="preserve"> </v>
          </cell>
          <cell r="U61">
            <v>0</v>
          </cell>
        </row>
        <row r="62">
          <cell r="A62">
            <v>3400073</v>
          </cell>
          <cell r="B62" t="str">
            <v>Raleigh Community Hospital</v>
          </cell>
          <cell r="C62">
            <v>35246</v>
          </cell>
          <cell r="D62">
            <v>0</v>
          </cell>
          <cell r="F62" t="str">
            <v>Stuart Smith</v>
          </cell>
          <cell r="G62">
            <v>9194166826</v>
          </cell>
          <cell r="H62">
            <v>9194166849</v>
          </cell>
          <cell r="J62" t="str">
            <v xml:space="preserve"> </v>
          </cell>
          <cell r="K62" t="str">
            <v xml:space="preserve"> </v>
          </cell>
          <cell r="M62" t="str">
            <v xml:space="preserve"> </v>
          </cell>
          <cell r="N62">
            <v>0</v>
          </cell>
          <cell r="O62" t="str">
            <v xml:space="preserve"> </v>
          </cell>
          <cell r="P62">
            <v>0</v>
          </cell>
          <cell r="R62" t="str">
            <v xml:space="preserve"> </v>
          </cell>
          <cell r="S62" t="str">
            <v xml:space="preserve"> </v>
          </cell>
          <cell r="T62" t="str">
            <v xml:space="preserve"> </v>
          </cell>
          <cell r="U62" t="str">
            <v xml:space="preserve"> </v>
          </cell>
        </row>
        <row r="63">
          <cell r="A63">
            <v>3400075</v>
          </cell>
          <cell r="B63" t="str">
            <v>Grace Hospital</v>
          </cell>
          <cell r="C63">
            <v>35338</v>
          </cell>
          <cell r="D63">
            <v>0</v>
          </cell>
          <cell r="F63" t="str">
            <v>Betty Parlier</v>
          </cell>
          <cell r="G63">
            <v>8285805170</v>
          </cell>
          <cell r="H63">
            <v>8285805159</v>
          </cell>
          <cell r="J63" t="str">
            <v xml:space="preserve"> </v>
          </cell>
          <cell r="K63" t="str">
            <v xml:space="preserve"> </v>
          </cell>
          <cell r="L63" t="str">
            <v xml:space="preserve"> </v>
          </cell>
          <cell r="M63" t="str">
            <v xml:space="preserve"> </v>
          </cell>
          <cell r="N63">
            <v>0</v>
          </cell>
          <cell r="O63" t="str">
            <v xml:space="preserve"> </v>
          </cell>
          <cell r="P63">
            <v>0</v>
          </cell>
          <cell r="R63">
            <v>0</v>
          </cell>
          <cell r="S63" t="str">
            <v xml:space="preserve"> </v>
          </cell>
          <cell r="T63" t="str">
            <v xml:space="preserve"> </v>
          </cell>
          <cell r="U63">
            <v>0</v>
          </cell>
        </row>
        <row r="64">
          <cell r="A64">
            <v>3400076</v>
          </cell>
          <cell r="B64" t="str">
            <v>Sea Level Hospital</v>
          </cell>
          <cell r="C64">
            <v>34972</v>
          </cell>
          <cell r="D64">
            <v>0</v>
          </cell>
          <cell r="F64" t="str">
            <v>TERMINATED</v>
          </cell>
          <cell r="G64" t="str">
            <v>TERMINATED</v>
          </cell>
          <cell r="H64" t="str">
            <v>TERMINATED</v>
          </cell>
        </row>
        <row r="65">
          <cell r="A65">
            <v>3400080</v>
          </cell>
          <cell r="B65" t="str">
            <v>Sloop Memorial Hospital - Combined With Cannon</v>
          </cell>
          <cell r="C65">
            <v>35338</v>
          </cell>
          <cell r="D65">
            <v>0</v>
          </cell>
          <cell r="F65" t="str">
            <v>CLOSED</v>
          </cell>
          <cell r="G65" t="str">
            <v>CLOSED</v>
          </cell>
          <cell r="H65" t="str">
            <v>CLOSED</v>
          </cell>
          <cell r="J65">
            <v>0</v>
          </cell>
          <cell r="K65">
            <v>0</v>
          </cell>
          <cell r="L65">
            <v>0</v>
          </cell>
          <cell r="M65">
            <v>0</v>
          </cell>
          <cell r="N65">
            <v>0</v>
          </cell>
          <cell r="O65">
            <v>0</v>
          </cell>
          <cell r="P65">
            <v>0</v>
          </cell>
          <cell r="R65">
            <v>0</v>
          </cell>
          <cell r="S65">
            <v>0</v>
          </cell>
          <cell r="T65">
            <v>0</v>
          </cell>
          <cell r="U65">
            <v>0</v>
          </cell>
        </row>
        <row r="66">
          <cell r="A66">
            <v>3400084</v>
          </cell>
          <cell r="B66" t="str">
            <v>Anson Community Hospital</v>
          </cell>
          <cell r="C66">
            <v>35246</v>
          </cell>
          <cell r="D66">
            <v>4</v>
          </cell>
          <cell r="F66" t="str">
            <v>Bill Fuller</v>
          </cell>
          <cell r="G66">
            <v>7046953401</v>
          </cell>
          <cell r="H66">
            <v>7046943900</v>
          </cell>
          <cell r="J66" t="str">
            <v xml:space="preserve"> </v>
          </cell>
          <cell r="K66" t="str">
            <v xml:space="preserve"> </v>
          </cell>
          <cell r="L66" t="str">
            <v xml:space="preserve"> </v>
          </cell>
          <cell r="M66" t="str">
            <v xml:space="preserve"> </v>
          </cell>
          <cell r="N66" t="str">
            <v xml:space="preserve"> </v>
          </cell>
          <cell r="O66">
            <v>0</v>
          </cell>
          <cell r="P66">
            <v>0</v>
          </cell>
          <cell r="R66" t="str">
            <v xml:space="preserve"> </v>
          </cell>
          <cell r="S66" t="str">
            <v xml:space="preserve"> </v>
          </cell>
          <cell r="T66" t="str">
            <v xml:space="preserve"> </v>
          </cell>
          <cell r="U66" t="str">
            <v xml:space="preserve"> </v>
          </cell>
        </row>
        <row r="67">
          <cell r="A67">
            <v>3400085</v>
          </cell>
          <cell r="B67" t="str">
            <v>Community General Hospital</v>
          </cell>
          <cell r="C67">
            <v>35338</v>
          </cell>
          <cell r="D67">
            <v>0</v>
          </cell>
          <cell r="F67" t="str">
            <v>Janet C. Henry</v>
          </cell>
          <cell r="G67">
            <v>3362771008</v>
          </cell>
          <cell r="H67">
            <v>3362771025</v>
          </cell>
          <cell r="J67" t="str">
            <v xml:space="preserve"> </v>
          </cell>
          <cell r="K67" t="str">
            <v xml:space="preserve"> </v>
          </cell>
          <cell r="L67" t="str">
            <v xml:space="preserve"> </v>
          </cell>
          <cell r="M67" t="str">
            <v xml:space="preserve"> </v>
          </cell>
          <cell r="N67" t="str">
            <v xml:space="preserve"> </v>
          </cell>
          <cell r="O67">
            <v>0</v>
          </cell>
          <cell r="P67">
            <v>0</v>
          </cell>
          <cell r="R67" t="str">
            <v xml:space="preserve"> </v>
          </cell>
          <cell r="S67" t="str">
            <v xml:space="preserve"> </v>
          </cell>
          <cell r="T67" t="str">
            <v>High HMO Medicaid</v>
          </cell>
          <cell r="U67" t="str">
            <v xml:space="preserve"> </v>
          </cell>
        </row>
        <row r="68">
          <cell r="A68">
            <v>3400087</v>
          </cell>
          <cell r="B68" t="str">
            <v>The McDowell Hospital</v>
          </cell>
          <cell r="C68">
            <v>35338</v>
          </cell>
          <cell r="D68">
            <v>0</v>
          </cell>
          <cell r="F68" t="str">
            <v>Al Arrowood</v>
          </cell>
          <cell r="G68">
            <v>8286595100</v>
          </cell>
          <cell r="H68">
            <v>8286521626</v>
          </cell>
          <cell r="J68" t="str">
            <v xml:space="preserve"> </v>
          </cell>
          <cell r="K68" t="str">
            <v xml:space="preserve"> </v>
          </cell>
          <cell r="L68" t="str">
            <v xml:space="preserve"> </v>
          </cell>
          <cell r="M68" t="str">
            <v xml:space="preserve"> </v>
          </cell>
          <cell r="N68" t="str">
            <v xml:space="preserve"> </v>
          </cell>
          <cell r="O68">
            <v>0</v>
          </cell>
          <cell r="P68">
            <v>0</v>
          </cell>
          <cell r="R68" t="str">
            <v xml:space="preserve"> </v>
          </cell>
          <cell r="S68" t="str">
            <v xml:space="preserve"> </v>
          </cell>
          <cell r="T68" t="str">
            <v xml:space="preserve"> </v>
          </cell>
          <cell r="U68" t="str">
            <v xml:space="preserve"> </v>
          </cell>
        </row>
        <row r="69">
          <cell r="A69">
            <v>3400088</v>
          </cell>
          <cell r="B69" t="str">
            <v>Transylvania Community</v>
          </cell>
          <cell r="C69">
            <v>35338</v>
          </cell>
          <cell r="D69">
            <v>0</v>
          </cell>
          <cell r="F69" t="str">
            <v>Sandra Anders</v>
          </cell>
          <cell r="G69">
            <v>8288835335</v>
          </cell>
          <cell r="H69">
            <v>8288835489</v>
          </cell>
          <cell r="J69" t="str">
            <v xml:space="preserve"> </v>
          </cell>
          <cell r="K69" t="str">
            <v xml:space="preserve"> </v>
          </cell>
          <cell r="L69" t="str">
            <v xml:space="preserve"> </v>
          </cell>
          <cell r="M69" t="str">
            <v xml:space="preserve"> </v>
          </cell>
          <cell r="N69" t="str">
            <v xml:space="preserve"> </v>
          </cell>
          <cell r="O69" t="str">
            <v xml:space="preserve"> </v>
          </cell>
          <cell r="P69">
            <v>0</v>
          </cell>
          <cell r="R69">
            <v>0</v>
          </cell>
          <cell r="S69" t="str">
            <v xml:space="preserve"> </v>
          </cell>
          <cell r="T69" t="str">
            <v xml:space="preserve"> </v>
          </cell>
          <cell r="U69">
            <v>0</v>
          </cell>
        </row>
        <row r="70">
          <cell r="A70">
            <v>3400089</v>
          </cell>
          <cell r="B70" t="str">
            <v>Pungo District Hospital</v>
          </cell>
          <cell r="C70">
            <v>35338</v>
          </cell>
          <cell r="D70">
            <v>0</v>
          </cell>
          <cell r="F70" t="str">
            <v>David Cox</v>
          </cell>
          <cell r="G70">
            <v>2529442284</v>
          </cell>
          <cell r="H70">
            <v>2529442236</v>
          </cell>
          <cell r="J70" t="str">
            <v xml:space="preserve"> </v>
          </cell>
          <cell r="K70" t="str">
            <v xml:space="preserve"> </v>
          </cell>
          <cell r="L70" t="str">
            <v xml:space="preserve"> </v>
          </cell>
          <cell r="M70" t="str">
            <v xml:space="preserve"> </v>
          </cell>
          <cell r="N70" t="str">
            <v xml:space="preserve"> </v>
          </cell>
          <cell r="O70" t="str">
            <v xml:space="preserve"> </v>
          </cell>
          <cell r="P70">
            <v>0</v>
          </cell>
          <cell r="R70" t="str">
            <v xml:space="preserve"> </v>
          </cell>
          <cell r="S70" t="str">
            <v xml:space="preserve"> </v>
          </cell>
          <cell r="T70" t="str">
            <v xml:space="preserve"> </v>
          </cell>
          <cell r="U70" t="str">
            <v xml:space="preserve"> </v>
          </cell>
        </row>
        <row r="71">
          <cell r="A71">
            <v>3400090</v>
          </cell>
          <cell r="B71" t="str">
            <v>Johnston Memorial Hospital</v>
          </cell>
          <cell r="C71">
            <v>35338</v>
          </cell>
          <cell r="D71">
            <v>4</v>
          </cell>
          <cell r="F71" t="str">
            <v>Maria M. Garner</v>
          </cell>
          <cell r="G71">
            <v>9199387113</v>
          </cell>
          <cell r="H71">
            <v>9199897297</v>
          </cell>
          <cell r="J71" t="str">
            <v xml:space="preserve"> </v>
          </cell>
          <cell r="K71" t="str">
            <v xml:space="preserve"> </v>
          </cell>
          <cell r="L71" t="str">
            <v xml:space="preserve"> </v>
          </cell>
          <cell r="N71" t="str">
            <v xml:space="preserve"> </v>
          </cell>
          <cell r="P71">
            <v>0</v>
          </cell>
          <cell r="R71" t="str">
            <v xml:space="preserve"> </v>
          </cell>
          <cell r="S71" t="str">
            <v xml:space="preserve"> </v>
          </cell>
          <cell r="T71" t="str">
            <v xml:space="preserve"> </v>
          </cell>
          <cell r="U71" t="str">
            <v xml:space="preserve"> </v>
          </cell>
        </row>
        <row r="72">
          <cell r="A72">
            <v>3400091</v>
          </cell>
          <cell r="B72" t="str">
            <v>The Moses Cone Memorial Hospital</v>
          </cell>
          <cell r="C72">
            <v>35338</v>
          </cell>
          <cell r="D72">
            <v>0</v>
          </cell>
          <cell r="F72" t="str">
            <v>David Kitzmiller</v>
          </cell>
          <cell r="G72">
            <v>3368327579</v>
          </cell>
          <cell r="H72">
            <v>3368327705</v>
          </cell>
          <cell r="J72" t="str">
            <v xml:space="preserve"> </v>
          </cell>
          <cell r="K72" t="str">
            <v xml:space="preserve"> </v>
          </cell>
          <cell r="L72" t="str">
            <v xml:space="preserve"> </v>
          </cell>
          <cell r="M72" t="str">
            <v xml:space="preserve"> </v>
          </cell>
          <cell r="N72" t="str">
            <v xml:space="preserve"> </v>
          </cell>
          <cell r="O72">
            <v>0</v>
          </cell>
          <cell r="P72">
            <v>0</v>
          </cell>
          <cell r="R72" t="str">
            <v xml:space="preserve"> </v>
          </cell>
          <cell r="S72" t="str">
            <v xml:space="preserve"> </v>
          </cell>
          <cell r="T72" t="str">
            <v xml:space="preserve"> </v>
          </cell>
          <cell r="U72">
            <v>0</v>
          </cell>
        </row>
        <row r="73">
          <cell r="A73">
            <v>3400093</v>
          </cell>
          <cell r="B73" t="str">
            <v>Pender Memorial Hospital</v>
          </cell>
          <cell r="C73">
            <v>35338</v>
          </cell>
          <cell r="D73">
            <v>5</v>
          </cell>
          <cell r="F73" t="str">
            <v>George Sprinkel</v>
          </cell>
          <cell r="G73">
            <v>9102595451</v>
          </cell>
          <cell r="H73">
            <v>9102596182</v>
          </cell>
          <cell r="L73" t="str">
            <v>You provided HCFA cost report D, Part II, but there are no Routine Charges.  Need total Medicaid Inpatient Charges</v>
          </cell>
          <cell r="P73">
            <v>0</v>
          </cell>
          <cell r="R73" t="str">
            <v>Your hospital has been a public hospital in the past, this is required.</v>
          </cell>
        </row>
        <row r="74">
          <cell r="A74">
            <v>3400094</v>
          </cell>
          <cell r="B74" t="str">
            <v>Cape Fear Hospital</v>
          </cell>
          <cell r="C74">
            <v>35338</v>
          </cell>
          <cell r="D74">
            <v>4</v>
          </cell>
          <cell r="F74" t="str">
            <v>CLOSED</v>
          </cell>
          <cell r="G74" t="str">
            <v>CLOSED</v>
          </cell>
          <cell r="H74" t="str">
            <v>CLOSED</v>
          </cell>
        </row>
        <row r="75">
          <cell r="A75">
            <v>3400096</v>
          </cell>
          <cell r="B75" t="str">
            <v>Lexington Memorial</v>
          </cell>
          <cell r="C75">
            <v>35338</v>
          </cell>
          <cell r="D75">
            <v>0</v>
          </cell>
          <cell r="F75" t="str">
            <v>Kent C. Thompson</v>
          </cell>
          <cell r="G75">
            <v>3368384515</v>
          </cell>
          <cell r="H75">
            <v>3362484711</v>
          </cell>
          <cell r="P75">
            <v>0</v>
          </cell>
        </row>
        <row r="76">
          <cell r="A76">
            <v>3400097</v>
          </cell>
          <cell r="B76" t="str">
            <v>Hugh Chatham Memorial</v>
          </cell>
          <cell r="C76">
            <v>35338</v>
          </cell>
          <cell r="D76">
            <v>0</v>
          </cell>
          <cell r="F76" t="str">
            <v>John Parigi</v>
          </cell>
          <cell r="G76">
            <v>3365277283</v>
          </cell>
          <cell r="H76">
            <v>3368359262</v>
          </cell>
          <cell r="P76">
            <v>0</v>
          </cell>
        </row>
        <row r="77">
          <cell r="A77">
            <v>3400098</v>
          </cell>
          <cell r="B77" t="str">
            <v>Mercy Hospitals Inc</v>
          </cell>
          <cell r="C77">
            <v>35329</v>
          </cell>
          <cell r="D77">
            <v>4</v>
          </cell>
          <cell r="F77" t="str">
            <v>Cynthia M. Polshak</v>
          </cell>
          <cell r="G77">
            <v>7043551916</v>
          </cell>
          <cell r="H77">
            <v>7043551985</v>
          </cell>
          <cell r="J77" t="str">
            <v xml:space="preserve"> </v>
          </cell>
          <cell r="K77" t="str">
            <v xml:space="preserve"> </v>
          </cell>
          <cell r="L77" t="str">
            <v xml:space="preserve"> </v>
          </cell>
          <cell r="M77" t="str">
            <v xml:space="preserve"> </v>
          </cell>
          <cell r="N77" t="str">
            <v xml:space="preserve"> </v>
          </cell>
          <cell r="O77">
            <v>0</v>
          </cell>
          <cell r="P77">
            <v>0</v>
          </cell>
          <cell r="R77" t="str">
            <v xml:space="preserve"> </v>
          </cell>
          <cell r="S77" t="str">
            <v xml:space="preserve"> </v>
          </cell>
          <cell r="T77" t="str">
            <v xml:space="preserve"> </v>
          </cell>
          <cell r="U77" t="str">
            <v xml:space="preserve"> </v>
          </cell>
        </row>
        <row r="78">
          <cell r="A78">
            <v>3400099</v>
          </cell>
          <cell r="B78" t="str">
            <v>Roanoke Chowan Hospital</v>
          </cell>
          <cell r="C78">
            <v>34972</v>
          </cell>
          <cell r="D78">
            <v>4</v>
          </cell>
          <cell r="F78" t="str">
            <v>Amelia Bryant</v>
          </cell>
          <cell r="G78">
            <v>2528164403</v>
          </cell>
          <cell r="H78">
            <v>2528166372</v>
          </cell>
          <cell r="J78" t="str">
            <v xml:space="preserve"> </v>
          </cell>
          <cell r="K78" t="str">
            <v xml:space="preserve"> </v>
          </cell>
          <cell r="L78" t="str">
            <v xml:space="preserve"> </v>
          </cell>
          <cell r="M78" t="str">
            <v xml:space="preserve"> </v>
          </cell>
          <cell r="N78" t="str">
            <v xml:space="preserve"> </v>
          </cell>
          <cell r="O78">
            <v>0</v>
          </cell>
          <cell r="P78">
            <v>0</v>
          </cell>
          <cell r="R78" t="str">
            <v xml:space="preserve"> </v>
          </cell>
          <cell r="S78" t="str">
            <v xml:space="preserve"> </v>
          </cell>
          <cell r="T78" t="str">
            <v xml:space="preserve"> </v>
          </cell>
          <cell r="U78" t="str">
            <v xml:space="preserve"> </v>
          </cell>
        </row>
        <row r="79">
          <cell r="A79">
            <v>3400101</v>
          </cell>
          <cell r="B79" t="str">
            <v>Bertie Memorial Hospital</v>
          </cell>
          <cell r="C79">
            <v>35064</v>
          </cell>
          <cell r="D79">
            <v>5</v>
          </cell>
          <cell r="F79" t="str">
            <v>Wendy Dunbar</v>
          </cell>
          <cell r="G79">
            <v>2528165603</v>
          </cell>
          <cell r="H79">
            <v>2528166641</v>
          </cell>
          <cell r="J79" t="str">
            <v xml:space="preserve"> </v>
          </cell>
          <cell r="K79" t="str">
            <v xml:space="preserve"> </v>
          </cell>
          <cell r="L79" t="str">
            <v xml:space="preserve"> </v>
          </cell>
          <cell r="M79" t="str">
            <v xml:space="preserve"> </v>
          </cell>
          <cell r="N79" t="str">
            <v xml:space="preserve"> </v>
          </cell>
          <cell r="O79">
            <v>0</v>
          </cell>
          <cell r="P79">
            <v>0</v>
          </cell>
          <cell r="R79" t="str">
            <v xml:space="preserve"> </v>
          </cell>
          <cell r="S79" t="str">
            <v xml:space="preserve"> </v>
          </cell>
          <cell r="T79" t="str">
            <v xml:space="preserve"> </v>
          </cell>
        </row>
        <row r="80">
          <cell r="A80">
            <v>3400104</v>
          </cell>
          <cell r="B80" t="str">
            <v>Crawley Memorial Hospital</v>
          </cell>
          <cell r="C80">
            <v>35338</v>
          </cell>
          <cell r="D80">
            <v>0</v>
          </cell>
          <cell r="F80" t="str">
            <v>Elizabeth Presnell</v>
          </cell>
          <cell r="G80">
            <v>7044349466</v>
          </cell>
          <cell r="H80">
            <v>7044345376</v>
          </cell>
          <cell r="N80">
            <v>0</v>
          </cell>
          <cell r="P80">
            <v>0</v>
          </cell>
          <cell r="R80">
            <v>0</v>
          </cell>
          <cell r="S80" t="str">
            <v xml:space="preserve"> </v>
          </cell>
          <cell r="T80" t="str">
            <v xml:space="preserve"> </v>
          </cell>
          <cell r="U80">
            <v>0</v>
          </cell>
        </row>
        <row r="81">
          <cell r="A81">
            <v>3400105</v>
          </cell>
          <cell r="B81" t="str">
            <v>St. Joseph's Hospital Combined With Memorial Mission</v>
          </cell>
          <cell r="C81">
            <v>34972</v>
          </cell>
          <cell r="D81">
            <v>0</v>
          </cell>
          <cell r="F81" t="str">
            <v>CLOSED</v>
          </cell>
          <cell r="G81" t="str">
            <v>CLOSED</v>
          </cell>
          <cell r="H81" t="str">
            <v>CLOSED</v>
          </cell>
          <cell r="J81">
            <v>0</v>
          </cell>
          <cell r="K81">
            <v>0</v>
          </cell>
          <cell r="L81">
            <v>0</v>
          </cell>
          <cell r="M81">
            <v>0</v>
          </cell>
          <cell r="N81">
            <v>0</v>
          </cell>
          <cell r="O81">
            <v>0</v>
          </cell>
          <cell r="P81">
            <v>0</v>
          </cell>
          <cell r="R81">
            <v>0</v>
          </cell>
          <cell r="S81">
            <v>0</v>
          </cell>
          <cell r="T81">
            <v>0</v>
          </cell>
          <cell r="U81">
            <v>0</v>
          </cell>
        </row>
        <row r="82">
          <cell r="A82">
            <v>3400106</v>
          </cell>
          <cell r="B82" t="str">
            <v>Hamlet Hospital</v>
          </cell>
          <cell r="C82">
            <v>35338</v>
          </cell>
          <cell r="D82">
            <v>0</v>
          </cell>
          <cell r="F82" t="str">
            <v>Glen Silverman</v>
          </cell>
          <cell r="G82">
            <v>9102058106</v>
          </cell>
          <cell r="H82">
            <v>9102058107</v>
          </cell>
          <cell r="J82" t="str">
            <v xml:space="preserve"> </v>
          </cell>
          <cell r="K82" t="str">
            <v xml:space="preserve"> </v>
          </cell>
          <cell r="L82" t="str">
            <v xml:space="preserve"> </v>
          </cell>
          <cell r="M82" t="str">
            <v xml:space="preserve"> </v>
          </cell>
          <cell r="N82">
            <v>0</v>
          </cell>
          <cell r="O82" t="str">
            <v xml:space="preserve"> </v>
          </cell>
          <cell r="P82">
            <v>0</v>
          </cell>
          <cell r="R82">
            <v>0</v>
          </cell>
          <cell r="S82" t="str">
            <v xml:space="preserve"> </v>
          </cell>
          <cell r="T82" t="str">
            <v xml:space="preserve"> </v>
          </cell>
          <cell r="U82">
            <v>0</v>
          </cell>
        </row>
        <row r="83">
          <cell r="A83">
            <v>3400107</v>
          </cell>
          <cell r="B83" t="str">
            <v>Heritage Hospital</v>
          </cell>
          <cell r="C83">
            <v>35064</v>
          </cell>
          <cell r="D83">
            <v>4</v>
          </cell>
          <cell r="F83" t="str">
            <v>Amelia Bryant</v>
          </cell>
          <cell r="G83">
            <v>2528164403</v>
          </cell>
          <cell r="H83">
            <v>2528166372</v>
          </cell>
          <cell r="J83" t="str">
            <v xml:space="preserve"> </v>
          </cell>
          <cell r="K83" t="str">
            <v xml:space="preserve"> </v>
          </cell>
          <cell r="L83" t="str">
            <v xml:space="preserve"> </v>
          </cell>
          <cell r="N83" t="str">
            <v xml:space="preserve"> </v>
          </cell>
          <cell r="O83">
            <v>0</v>
          </cell>
          <cell r="P83">
            <v>0</v>
          </cell>
          <cell r="R83" t="str">
            <v xml:space="preserve"> </v>
          </cell>
          <cell r="S83" t="str">
            <v xml:space="preserve"> </v>
          </cell>
          <cell r="T83" t="str">
            <v xml:space="preserve"> </v>
          </cell>
          <cell r="U83" t="str">
            <v xml:space="preserve"> </v>
          </cell>
        </row>
        <row r="84">
          <cell r="A84">
            <v>3400109</v>
          </cell>
          <cell r="B84" t="str">
            <v>Albemarle Hospital</v>
          </cell>
          <cell r="C84">
            <v>35338</v>
          </cell>
          <cell r="D84">
            <v>4</v>
          </cell>
          <cell r="F84" t="str">
            <v>Rick Sealander</v>
          </cell>
          <cell r="G84">
            <v>2523314225</v>
          </cell>
          <cell r="H84">
            <v>2523314482</v>
          </cell>
          <cell r="P84">
            <v>0</v>
          </cell>
          <cell r="R84" t="str">
            <v xml:space="preserve"> </v>
          </cell>
          <cell r="S84" t="str">
            <v xml:space="preserve"> </v>
          </cell>
          <cell r="T84" t="str">
            <v xml:space="preserve"> </v>
          </cell>
          <cell r="U84" t="str">
            <v xml:space="preserve"> </v>
          </cell>
        </row>
        <row r="85">
          <cell r="A85">
            <v>3400111</v>
          </cell>
          <cell r="B85" t="str">
            <v>Chatham Hospital Inc.</v>
          </cell>
          <cell r="C85">
            <v>34972</v>
          </cell>
          <cell r="D85">
            <v>0</v>
          </cell>
          <cell r="F85" t="str">
            <v>Roger Barnes</v>
          </cell>
          <cell r="G85">
            <v>9196632113</v>
          </cell>
          <cell r="H85">
            <v>9196632343</v>
          </cell>
          <cell r="K85" t="str">
            <v xml:space="preserve"> </v>
          </cell>
          <cell r="L85" t="str">
            <v xml:space="preserve"> </v>
          </cell>
          <cell r="N85" t="str">
            <v xml:space="preserve"> </v>
          </cell>
          <cell r="O85">
            <v>0</v>
          </cell>
          <cell r="P85">
            <v>0</v>
          </cell>
          <cell r="S85" t="str">
            <v xml:space="preserve"> </v>
          </cell>
          <cell r="T85" t="str">
            <v xml:space="preserve"> </v>
          </cell>
          <cell r="U85">
            <v>0</v>
          </cell>
        </row>
        <row r="86">
          <cell r="A86">
            <v>3400112</v>
          </cell>
          <cell r="B86" t="str">
            <v>Washington County Hospital</v>
          </cell>
          <cell r="C86">
            <v>34972</v>
          </cell>
          <cell r="D86">
            <v>0</v>
          </cell>
          <cell r="F86" t="str">
            <v>Pat Yearty, Admin</v>
          </cell>
          <cell r="G86">
            <v>2527934135</v>
          </cell>
          <cell r="H86">
            <v>2527931530</v>
          </cell>
          <cell r="P86">
            <v>0</v>
          </cell>
        </row>
        <row r="87">
          <cell r="A87">
            <v>3400113</v>
          </cell>
          <cell r="B87" t="str">
            <v>Carolinas Medical</v>
          </cell>
          <cell r="C87">
            <v>35064</v>
          </cell>
          <cell r="D87">
            <v>4</v>
          </cell>
          <cell r="F87" t="str">
            <v>Ron Carpenter</v>
          </cell>
          <cell r="G87">
            <v>7043553373</v>
          </cell>
          <cell r="H87">
            <v>7043553003</v>
          </cell>
          <cell r="J87" t="str">
            <v xml:space="preserve"> </v>
          </cell>
          <cell r="K87" t="str">
            <v xml:space="preserve"> </v>
          </cell>
          <cell r="L87" t="str">
            <v xml:space="preserve"> </v>
          </cell>
          <cell r="M87" t="str">
            <v xml:space="preserve"> </v>
          </cell>
          <cell r="N87" t="str">
            <v xml:space="preserve"> </v>
          </cell>
          <cell r="O87">
            <v>0</v>
          </cell>
          <cell r="P87">
            <v>0</v>
          </cell>
          <cell r="R87" t="str">
            <v xml:space="preserve"> </v>
          </cell>
          <cell r="S87" t="str">
            <v xml:space="preserve"> </v>
          </cell>
          <cell r="T87" t="str">
            <v xml:space="preserve"> </v>
          </cell>
          <cell r="U87" t="str">
            <v xml:space="preserve"> </v>
          </cell>
        </row>
        <row r="88">
          <cell r="A88">
            <v>3400114</v>
          </cell>
          <cell r="B88" t="str">
            <v>Rex Hospital</v>
          </cell>
          <cell r="C88">
            <v>34972</v>
          </cell>
          <cell r="D88">
            <v>0</v>
          </cell>
          <cell r="E88" t="str">
            <v>wf</v>
          </cell>
          <cell r="F88" t="str">
            <v>Tim Owens</v>
          </cell>
          <cell r="G88">
            <v>9197844521</v>
          </cell>
          <cell r="H88">
            <v>9197844506</v>
          </cell>
          <cell r="P88">
            <v>0</v>
          </cell>
        </row>
        <row r="89">
          <cell r="A89">
            <v>3400115</v>
          </cell>
          <cell r="B89" t="str">
            <v>Moore Regional Hospital</v>
          </cell>
          <cell r="C89">
            <v>35338</v>
          </cell>
          <cell r="F89" t="str">
            <v>Christopher Fraley</v>
          </cell>
          <cell r="G89">
            <v>9102151589</v>
          </cell>
          <cell r="H89">
            <v>9102151599</v>
          </cell>
          <cell r="J89" t="str">
            <v xml:space="preserve"> </v>
          </cell>
          <cell r="K89" t="str">
            <v xml:space="preserve"> </v>
          </cell>
          <cell r="L89" t="str">
            <v xml:space="preserve"> </v>
          </cell>
          <cell r="M89" t="str">
            <v xml:space="preserve"> </v>
          </cell>
          <cell r="N89">
            <v>0</v>
          </cell>
          <cell r="O89" t="str">
            <v xml:space="preserve"> </v>
          </cell>
          <cell r="P89">
            <v>0</v>
          </cell>
          <cell r="R89" t="str">
            <v xml:space="preserve"> </v>
          </cell>
          <cell r="S89" t="str">
            <v xml:space="preserve"> </v>
          </cell>
          <cell r="T89" t="str">
            <v xml:space="preserve"> </v>
          </cell>
          <cell r="U89" t="str">
            <v xml:space="preserve"> </v>
          </cell>
        </row>
        <row r="90">
          <cell r="A90">
            <v>3400116</v>
          </cell>
          <cell r="B90" t="str">
            <v>Frye Regional Medical Center</v>
          </cell>
          <cell r="C90">
            <v>34819</v>
          </cell>
          <cell r="D90">
            <v>0</v>
          </cell>
          <cell r="E90" t="str">
            <v>wf</v>
          </cell>
          <cell r="F90" t="str">
            <v>Lisa Castellari Hronek</v>
          </cell>
          <cell r="G90">
            <v>3109663010</v>
          </cell>
          <cell r="H90">
            <v>3109663125</v>
          </cell>
          <cell r="J90" t="str">
            <v xml:space="preserve"> </v>
          </cell>
          <cell r="K90" t="str">
            <v xml:space="preserve"> </v>
          </cell>
          <cell r="L90" t="str">
            <v>Need Subprovider Medicaid Inpatient Charges</v>
          </cell>
          <cell r="M90">
            <v>0</v>
          </cell>
          <cell r="N90">
            <v>0</v>
          </cell>
          <cell r="O90" t="str">
            <v xml:space="preserve"> </v>
          </cell>
          <cell r="P90">
            <v>0</v>
          </cell>
          <cell r="R90">
            <v>0</v>
          </cell>
          <cell r="S90" t="str">
            <v xml:space="preserve"> </v>
          </cell>
          <cell r="T90" t="str">
            <v xml:space="preserve"> </v>
          </cell>
          <cell r="U90" t="str">
            <v xml:space="preserve"> </v>
          </cell>
        </row>
        <row r="91">
          <cell r="A91">
            <v>3400119</v>
          </cell>
          <cell r="B91" t="str">
            <v>Stanly Memorial Hospital</v>
          </cell>
          <cell r="C91">
            <v>35338</v>
          </cell>
          <cell r="D91">
            <v>0</v>
          </cell>
          <cell r="F91" t="str">
            <v>Jill Lambert</v>
          </cell>
          <cell r="G91">
            <v>7049844350</v>
          </cell>
          <cell r="H91">
            <v>7049833414</v>
          </cell>
          <cell r="J91" t="str">
            <v xml:space="preserve"> </v>
          </cell>
          <cell r="K91" t="str">
            <v xml:space="preserve"> </v>
          </cell>
          <cell r="L91" t="str">
            <v xml:space="preserve"> </v>
          </cell>
          <cell r="N91">
            <v>0</v>
          </cell>
          <cell r="O91">
            <v>0</v>
          </cell>
          <cell r="P91">
            <v>0</v>
          </cell>
          <cell r="R91">
            <v>0</v>
          </cell>
          <cell r="S91">
            <v>0</v>
          </cell>
          <cell r="T91">
            <v>0</v>
          </cell>
          <cell r="U91">
            <v>0</v>
          </cell>
        </row>
        <row r="92">
          <cell r="A92">
            <v>3400120</v>
          </cell>
          <cell r="B92" t="str">
            <v>Duplin General Hospital</v>
          </cell>
          <cell r="C92">
            <v>35338</v>
          </cell>
          <cell r="D92">
            <v>4</v>
          </cell>
          <cell r="F92" t="str">
            <v>Kenneth Winton</v>
          </cell>
          <cell r="G92">
            <v>9102962608</v>
          </cell>
          <cell r="H92">
            <v>9102961174</v>
          </cell>
          <cell r="J92" t="str">
            <v xml:space="preserve"> </v>
          </cell>
          <cell r="K92" t="str">
            <v xml:space="preserve"> </v>
          </cell>
          <cell r="L92" t="str">
            <v xml:space="preserve"> </v>
          </cell>
          <cell r="M92" t="str">
            <v xml:space="preserve"> </v>
          </cell>
          <cell r="N92" t="str">
            <v xml:space="preserve"> </v>
          </cell>
          <cell r="O92">
            <v>0</v>
          </cell>
          <cell r="P92">
            <v>0</v>
          </cell>
          <cell r="R92" t="str">
            <v xml:space="preserve"> </v>
          </cell>
          <cell r="S92" t="str">
            <v xml:space="preserve"> </v>
          </cell>
          <cell r="T92" t="str">
            <v xml:space="preserve"> </v>
          </cell>
          <cell r="U92" t="str">
            <v xml:space="preserve"> </v>
          </cell>
        </row>
        <row r="93">
          <cell r="A93">
            <v>3400121</v>
          </cell>
          <cell r="B93" t="str">
            <v>J Arthur Dosher Memorial Hospital</v>
          </cell>
          <cell r="C93">
            <v>35338</v>
          </cell>
          <cell r="D93">
            <v>4</v>
          </cell>
          <cell r="F93" t="str">
            <v>James Shomaker</v>
          </cell>
          <cell r="G93">
            <v>9104573912</v>
          </cell>
          <cell r="H93">
            <v>9104573908</v>
          </cell>
          <cell r="J93" t="str">
            <v xml:space="preserve"> </v>
          </cell>
          <cell r="K93" t="str">
            <v xml:space="preserve"> </v>
          </cell>
          <cell r="L93" t="str">
            <v xml:space="preserve"> </v>
          </cell>
          <cell r="M93" t="str">
            <v xml:space="preserve"> </v>
          </cell>
          <cell r="N93" t="str">
            <v xml:space="preserve"> </v>
          </cell>
          <cell r="O93">
            <v>0</v>
          </cell>
          <cell r="P93">
            <v>0</v>
          </cell>
          <cell r="R93" t="str">
            <v xml:space="preserve"> </v>
          </cell>
          <cell r="S93" t="str">
            <v xml:space="preserve"> </v>
          </cell>
          <cell r="T93" t="str">
            <v xml:space="preserve"> </v>
          </cell>
          <cell r="U93" t="str">
            <v xml:space="preserve"> </v>
          </cell>
        </row>
        <row r="94">
          <cell r="A94">
            <v>3400122</v>
          </cell>
          <cell r="B94" t="str">
            <v>Our Community Hospital</v>
          </cell>
          <cell r="C94">
            <v>34972</v>
          </cell>
          <cell r="D94">
            <v>1</v>
          </cell>
          <cell r="F94" t="str">
            <v>Barbara Bixler</v>
          </cell>
          <cell r="G94">
            <v>2528264144</v>
          </cell>
          <cell r="H94">
            <v>2528262181</v>
          </cell>
          <cell r="J94" t="str">
            <v xml:space="preserve"> </v>
          </cell>
          <cell r="K94" t="str">
            <v xml:space="preserve"> </v>
          </cell>
          <cell r="L94" t="str">
            <v xml:space="preserve"> </v>
          </cell>
          <cell r="M94" t="str">
            <v xml:space="preserve"> </v>
          </cell>
          <cell r="N94">
            <v>0</v>
          </cell>
          <cell r="O94" t="str">
            <v xml:space="preserve"> </v>
          </cell>
          <cell r="P94">
            <v>0</v>
          </cell>
          <cell r="R94" t="str">
            <v xml:space="preserve"> </v>
          </cell>
          <cell r="S94" t="str">
            <v xml:space="preserve"> </v>
          </cell>
          <cell r="T94" t="str">
            <v xml:space="preserve"> </v>
          </cell>
          <cell r="U94" t="str">
            <v xml:space="preserve"> </v>
          </cell>
        </row>
        <row r="95">
          <cell r="A95">
            <v>3400123</v>
          </cell>
          <cell r="B95" t="str">
            <v>Randolph Hospital</v>
          </cell>
          <cell r="C95">
            <v>35338</v>
          </cell>
          <cell r="D95">
            <v>0</v>
          </cell>
          <cell r="F95" t="str">
            <v>Lyn White</v>
          </cell>
          <cell r="G95">
            <v>3366255151</v>
          </cell>
          <cell r="H95">
            <v>3366267664</v>
          </cell>
          <cell r="P95">
            <v>0</v>
          </cell>
        </row>
        <row r="96">
          <cell r="A96">
            <v>3400124</v>
          </cell>
          <cell r="B96" t="str">
            <v>Good Hope Hospital</v>
          </cell>
          <cell r="C96">
            <v>35338</v>
          </cell>
          <cell r="D96">
            <v>0</v>
          </cell>
          <cell r="F96" t="str">
            <v>Barbara B. Hale</v>
          </cell>
          <cell r="G96">
            <v>9108976411</v>
          </cell>
          <cell r="H96">
            <v>9108974050</v>
          </cell>
          <cell r="J96" t="str">
            <v xml:space="preserve"> </v>
          </cell>
          <cell r="K96" t="str">
            <v xml:space="preserve"> </v>
          </cell>
          <cell r="N96" t="str">
            <v xml:space="preserve"> </v>
          </cell>
          <cell r="O96" t="str">
            <v xml:space="preserve"> </v>
          </cell>
          <cell r="P96">
            <v>0</v>
          </cell>
          <cell r="R96">
            <v>0</v>
          </cell>
          <cell r="S96" t="str">
            <v xml:space="preserve"> </v>
          </cell>
          <cell r="T96" t="str">
            <v xml:space="preserve"> </v>
          </cell>
          <cell r="U96">
            <v>0</v>
          </cell>
        </row>
        <row r="97">
          <cell r="A97">
            <v>3400125</v>
          </cell>
          <cell r="B97" t="str">
            <v>Wesley Long Comunity</v>
          </cell>
          <cell r="C97">
            <v>35338</v>
          </cell>
          <cell r="F97" t="str">
            <v>CLOSED</v>
          </cell>
          <cell r="G97" t="str">
            <v>CLOSED</v>
          </cell>
          <cell r="H97" t="str">
            <v>CLOSED</v>
          </cell>
          <cell r="J97">
            <v>0</v>
          </cell>
          <cell r="K97">
            <v>0</v>
          </cell>
          <cell r="L97">
            <v>0</v>
          </cell>
          <cell r="M97">
            <v>0</v>
          </cell>
          <cell r="N97">
            <v>0</v>
          </cell>
          <cell r="O97">
            <v>0</v>
          </cell>
          <cell r="P97">
            <v>0</v>
          </cell>
          <cell r="R97">
            <v>0</v>
          </cell>
          <cell r="S97">
            <v>0</v>
          </cell>
          <cell r="T97">
            <v>0</v>
          </cell>
          <cell r="U97">
            <v>0</v>
          </cell>
        </row>
        <row r="98">
          <cell r="A98">
            <v>3400126</v>
          </cell>
          <cell r="B98" t="str">
            <v>Wilson Memorial Hospital</v>
          </cell>
          <cell r="C98">
            <v>35338</v>
          </cell>
          <cell r="D98">
            <v>0</v>
          </cell>
          <cell r="F98" t="str">
            <v>Brenda Nisinger</v>
          </cell>
          <cell r="G98">
            <v>2523998031</v>
          </cell>
          <cell r="H98">
            <v>2523998962</v>
          </cell>
          <cell r="J98" t="str">
            <v xml:space="preserve"> </v>
          </cell>
          <cell r="K98" t="str">
            <v xml:space="preserve"> </v>
          </cell>
          <cell r="L98" t="str">
            <v xml:space="preserve"> </v>
          </cell>
          <cell r="M98" t="str">
            <v xml:space="preserve"> </v>
          </cell>
          <cell r="N98" t="str">
            <v xml:space="preserve"> </v>
          </cell>
          <cell r="O98">
            <v>0</v>
          </cell>
          <cell r="P98">
            <v>0</v>
          </cell>
          <cell r="R98" t="str">
            <v xml:space="preserve"> </v>
          </cell>
          <cell r="S98" t="str">
            <v xml:space="preserve"> </v>
          </cell>
          <cell r="T98" t="str">
            <v xml:space="preserve"> </v>
          </cell>
          <cell r="U98" t="str">
            <v xml:space="preserve"> </v>
          </cell>
        </row>
        <row r="99">
          <cell r="A99">
            <v>3400127</v>
          </cell>
          <cell r="B99" t="str">
            <v>Granville Medical Center</v>
          </cell>
          <cell r="C99">
            <v>35338</v>
          </cell>
          <cell r="D99">
            <v>4</v>
          </cell>
          <cell r="F99" t="str">
            <v>Sherry Jensen</v>
          </cell>
          <cell r="G99">
            <v>9196903402</v>
          </cell>
          <cell r="H99">
            <v>9196903400</v>
          </cell>
          <cell r="J99" t="str">
            <v xml:space="preserve"> </v>
          </cell>
          <cell r="K99" t="str">
            <v xml:space="preserve"> </v>
          </cell>
          <cell r="L99" t="str">
            <v xml:space="preserve"> </v>
          </cell>
          <cell r="M99" t="str">
            <v xml:space="preserve"> </v>
          </cell>
          <cell r="N99" t="str">
            <v xml:space="preserve"> </v>
          </cell>
          <cell r="O99">
            <v>0</v>
          </cell>
          <cell r="P99">
            <v>0</v>
          </cell>
          <cell r="R99" t="str">
            <v xml:space="preserve"> </v>
          </cell>
          <cell r="S99" t="str">
            <v xml:space="preserve"> </v>
          </cell>
          <cell r="T99" t="str">
            <v xml:space="preserve"> </v>
          </cell>
          <cell r="U99" t="str">
            <v xml:space="preserve"> </v>
          </cell>
        </row>
        <row r="100">
          <cell r="A100">
            <v>3400129</v>
          </cell>
          <cell r="B100" t="str">
            <v>Lake Norman Regional Medical</v>
          </cell>
          <cell r="C100">
            <v>35338</v>
          </cell>
          <cell r="D100">
            <v>0</v>
          </cell>
          <cell r="F100" t="str">
            <v>Jeff H. Morgan</v>
          </cell>
          <cell r="G100">
            <v>7046604077</v>
          </cell>
          <cell r="H100">
            <v>7046604005</v>
          </cell>
          <cell r="J100" t="str">
            <v xml:space="preserve"> </v>
          </cell>
          <cell r="K100" t="str">
            <v xml:space="preserve"> </v>
          </cell>
          <cell r="N100">
            <v>0</v>
          </cell>
          <cell r="O100" t="str">
            <v xml:space="preserve"> </v>
          </cell>
          <cell r="P100">
            <v>0</v>
          </cell>
          <cell r="R100" t="str">
            <v xml:space="preserve"> </v>
          </cell>
          <cell r="S100" t="str">
            <v xml:space="preserve"> </v>
          </cell>
          <cell r="T100" t="str">
            <v xml:space="preserve"> </v>
          </cell>
          <cell r="U100">
            <v>0</v>
          </cell>
        </row>
        <row r="101">
          <cell r="A101">
            <v>3400130</v>
          </cell>
          <cell r="B101" t="str">
            <v>Union Regional Medical Center</v>
          </cell>
          <cell r="C101">
            <v>35338</v>
          </cell>
          <cell r="D101">
            <v>4</v>
          </cell>
          <cell r="F101" t="str">
            <v>Carol Davis</v>
          </cell>
          <cell r="G101">
            <v>7042833185</v>
          </cell>
          <cell r="H101">
            <v>7042964175</v>
          </cell>
          <cell r="J101" t="str">
            <v xml:space="preserve"> </v>
          </cell>
          <cell r="K101" t="str">
            <v xml:space="preserve"> </v>
          </cell>
          <cell r="L101" t="str">
            <v xml:space="preserve"> </v>
          </cell>
          <cell r="M101" t="str">
            <v xml:space="preserve"> </v>
          </cell>
          <cell r="N101">
            <v>0</v>
          </cell>
          <cell r="O101" t="str">
            <v xml:space="preserve"> </v>
          </cell>
          <cell r="P101">
            <v>0</v>
          </cell>
          <cell r="R101" t="str">
            <v xml:space="preserve"> </v>
          </cell>
          <cell r="S101" t="str">
            <v xml:space="preserve"> </v>
          </cell>
          <cell r="T101" t="str">
            <v xml:space="preserve"> </v>
          </cell>
          <cell r="U101" t="str">
            <v xml:space="preserve"> </v>
          </cell>
        </row>
        <row r="102">
          <cell r="A102">
            <v>3400131</v>
          </cell>
          <cell r="B102" t="str">
            <v>Craven Regional Hospital</v>
          </cell>
          <cell r="C102">
            <v>35338</v>
          </cell>
          <cell r="D102">
            <v>4</v>
          </cell>
          <cell r="F102" t="str">
            <v>Wayne McCandless</v>
          </cell>
          <cell r="G102">
            <v>2526338877</v>
          </cell>
          <cell r="H102">
            <v>2526338939</v>
          </cell>
          <cell r="J102" t="str">
            <v xml:space="preserve"> </v>
          </cell>
          <cell r="K102" t="str">
            <v xml:space="preserve"> </v>
          </cell>
          <cell r="L102" t="str">
            <v xml:space="preserve"> </v>
          </cell>
          <cell r="M102" t="str">
            <v xml:space="preserve"> </v>
          </cell>
          <cell r="N102" t="str">
            <v xml:space="preserve"> </v>
          </cell>
          <cell r="O102" t="str">
            <v xml:space="preserve"> </v>
          </cell>
          <cell r="P102">
            <v>0</v>
          </cell>
          <cell r="R102" t="str">
            <v xml:space="preserve"> </v>
          </cell>
          <cell r="S102" t="str">
            <v xml:space="preserve"> </v>
          </cell>
          <cell r="T102" t="str">
            <v xml:space="preserve"> </v>
          </cell>
          <cell r="U102" t="str">
            <v xml:space="preserve"> </v>
          </cell>
        </row>
        <row r="103">
          <cell r="A103">
            <v>3400132</v>
          </cell>
          <cell r="B103" t="str">
            <v>Maria Parham Hospital</v>
          </cell>
          <cell r="C103">
            <v>35338</v>
          </cell>
          <cell r="F103" t="str">
            <v>Jon Carpenter</v>
          </cell>
          <cell r="G103">
            <v>2524361110</v>
          </cell>
          <cell r="H103">
            <v>2527380530</v>
          </cell>
          <cell r="J103" t="str">
            <v xml:space="preserve"> </v>
          </cell>
          <cell r="K103" t="str">
            <v xml:space="preserve"> </v>
          </cell>
          <cell r="N103" t="str">
            <v xml:space="preserve"> </v>
          </cell>
          <cell r="O103">
            <v>0</v>
          </cell>
          <cell r="P103">
            <v>0</v>
          </cell>
          <cell r="R103" t="str">
            <v xml:space="preserve"> </v>
          </cell>
          <cell r="S103" t="str">
            <v xml:space="preserve"> </v>
          </cell>
          <cell r="T103" t="str">
            <v xml:space="preserve"> </v>
          </cell>
          <cell r="U103" t="str">
            <v xml:space="preserve"> </v>
          </cell>
        </row>
        <row r="104">
          <cell r="A104">
            <v>3400133</v>
          </cell>
          <cell r="B104" t="str">
            <v>Martin General Hospital</v>
          </cell>
          <cell r="C104">
            <v>35338</v>
          </cell>
          <cell r="F104" t="str">
            <v>Earl R. Safin</v>
          </cell>
          <cell r="G104">
            <v>2528096115</v>
          </cell>
          <cell r="H104">
            <v>2528096263</v>
          </cell>
          <cell r="J104" t="str">
            <v xml:space="preserve"> </v>
          </cell>
          <cell r="K104" t="str">
            <v xml:space="preserve"> </v>
          </cell>
          <cell r="L104" t="str">
            <v xml:space="preserve"> </v>
          </cell>
          <cell r="M104" t="str">
            <v xml:space="preserve"> </v>
          </cell>
          <cell r="N104" t="str">
            <v xml:space="preserve"> </v>
          </cell>
          <cell r="O104" t="str">
            <v xml:space="preserve"> </v>
          </cell>
          <cell r="P104">
            <v>0</v>
          </cell>
          <cell r="R104">
            <v>0</v>
          </cell>
          <cell r="S104" t="str">
            <v xml:space="preserve"> </v>
          </cell>
          <cell r="T104" t="str">
            <v xml:space="preserve"> </v>
          </cell>
          <cell r="U104">
            <v>0</v>
          </cell>
        </row>
        <row r="105">
          <cell r="A105">
            <v>3400141</v>
          </cell>
          <cell r="B105" t="str">
            <v>New Hanover Memorial Hospital</v>
          </cell>
          <cell r="C105">
            <v>35338</v>
          </cell>
          <cell r="D105">
            <v>4</v>
          </cell>
          <cell r="F105" t="str">
            <v>Leroy Oakley</v>
          </cell>
          <cell r="G105">
            <v>9108155923</v>
          </cell>
          <cell r="H105">
            <v>9108155980</v>
          </cell>
          <cell r="J105" t="str">
            <v xml:space="preserve"> </v>
          </cell>
          <cell r="K105" t="str">
            <v xml:space="preserve"> </v>
          </cell>
          <cell r="L105" t="str">
            <v xml:space="preserve"> </v>
          </cell>
          <cell r="M105" t="str">
            <v xml:space="preserve"> </v>
          </cell>
          <cell r="N105" t="str">
            <v xml:space="preserve"> </v>
          </cell>
          <cell r="O105">
            <v>0</v>
          </cell>
          <cell r="P105">
            <v>0</v>
          </cell>
          <cell r="R105" t="str">
            <v xml:space="preserve"> </v>
          </cell>
          <cell r="S105" t="str">
            <v xml:space="preserve"> </v>
          </cell>
          <cell r="T105" t="str">
            <v xml:space="preserve"> </v>
          </cell>
          <cell r="U105" t="str">
            <v xml:space="preserve"> </v>
          </cell>
        </row>
        <row r="106">
          <cell r="A106">
            <v>3400142</v>
          </cell>
          <cell r="B106" t="str">
            <v>Carteret General Hospital</v>
          </cell>
          <cell r="C106">
            <v>35338</v>
          </cell>
          <cell r="D106">
            <v>4</v>
          </cell>
          <cell r="F106" t="str">
            <v>Lou Ann Day</v>
          </cell>
          <cell r="G106">
            <v>2522471480</v>
          </cell>
          <cell r="H106">
            <v>2522471632</v>
          </cell>
          <cell r="J106" t="str">
            <v xml:space="preserve"> </v>
          </cell>
          <cell r="K106" t="str">
            <v xml:space="preserve"> </v>
          </cell>
          <cell r="L106" t="str">
            <v xml:space="preserve"> </v>
          </cell>
          <cell r="M106" t="str">
            <v xml:space="preserve"> </v>
          </cell>
          <cell r="N106" t="str">
            <v xml:space="preserve"> </v>
          </cell>
          <cell r="O106">
            <v>0</v>
          </cell>
          <cell r="P106">
            <v>0</v>
          </cell>
          <cell r="R106" t="str">
            <v xml:space="preserve"> </v>
          </cell>
          <cell r="S106" t="str">
            <v xml:space="preserve"> </v>
          </cell>
          <cell r="T106">
            <v>0</v>
          </cell>
          <cell r="U106" t="str">
            <v xml:space="preserve"> </v>
          </cell>
        </row>
        <row r="107">
          <cell r="A107">
            <v>3400143</v>
          </cell>
          <cell r="B107" t="str">
            <v>Catawba Memorial Hospital</v>
          </cell>
          <cell r="C107">
            <v>35246</v>
          </cell>
          <cell r="D107">
            <v>4</v>
          </cell>
          <cell r="F107" t="str">
            <v>Russell Early</v>
          </cell>
          <cell r="G107">
            <v>8283263280</v>
          </cell>
          <cell r="H107">
            <v>8283263468</v>
          </cell>
          <cell r="J107" t="str">
            <v xml:space="preserve"> </v>
          </cell>
          <cell r="K107" t="str">
            <v xml:space="preserve"> </v>
          </cell>
          <cell r="M107" t="str">
            <v xml:space="preserve"> </v>
          </cell>
          <cell r="N107" t="str">
            <v xml:space="preserve"> </v>
          </cell>
          <cell r="O107" t="str">
            <v xml:space="preserve"> </v>
          </cell>
          <cell r="P107">
            <v>0</v>
          </cell>
          <cell r="R107" t="str">
            <v xml:space="preserve"> </v>
          </cell>
          <cell r="S107" t="str">
            <v xml:space="preserve"> </v>
          </cell>
          <cell r="T107" t="str">
            <v xml:space="preserve"> </v>
          </cell>
          <cell r="U107" t="str">
            <v xml:space="preserve"> </v>
          </cell>
        </row>
        <row r="108">
          <cell r="A108">
            <v>3400144</v>
          </cell>
          <cell r="B108" t="str">
            <v>Davis Medical Center</v>
          </cell>
          <cell r="C108">
            <v>35123</v>
          </cell>
          <cell r="D108">
            <v>0</v>
          </cell>
          <cell r="F108" t="str">
            <v>Pat Taylor</v>
          </cell>
          <cell r="G108">
            <v>7048387103</v>
          </cell>
          <cell r="H108">
            <v>7048387287</v>
          </cell>
          <cell r="J108" t="str">
            <v xml:space="preserve"> </v>
          </cell>
          <cell r="K108" t="str">
            <v xml:space="preserve"> </v>
          </cell>
          <cell r="M108" t="str">
            <v xml:space="preserve"> </v>
          </cell>
          <cell r="N108">
            <v>0</v>
          </cell>
          <cell r="O108" t="str">
            <v xml:space="preserve"> </v>
          </cell>
          <cell r="P108">
            <v>0</v>
          </cell>
          <cell r="R108">
            <v>0</v>
          </cell>
          <cell r="S108">
            <v>0</v>
          </cell>
          <cell r="T108" t="str">
            <v xml:space="preserve"> </v>
          </cell>
          <cell r="U108">
            <v>0</v>
          </cell>
        </row>
        <row r="109">
          <cell r="A109">
            <v>3400145</v>
          </cell>
          <cell r="B109" t="str">
            <v>Lincoln Medical Center</v>
          </cell>
          <cell r="C109">
            <v>35338</v>
          </cell>
          <cell r="D109">
            <v>4</v>
          </cell>
          <cell r="F109" t="str">
            <v>Angelia Ragsdale</v>
          </cell>
          <cell r="G109">
            <v>7047325543</v>
          </cell>
          <cell r="H109">
            <v>7047325507</v>
          </cell>
          <cell r="J109" t="str">
            <v xml:space="preserve"> </v>
          </cell>
          <cell r="K109" t="str">
            <v xml:space="preserve"> </v>
          </cell>
          <cell r="L109" t="str">
            <v xml:space="preserve"> </v>
          </cell>
          <cell r="M109" t="str">
            <v xml:space="preserve"> </v>
          </cell>
          <cell r="N109" t="str">
            <v xml:space="preserve"> </v>
          </cell>
          <cell r="O109" t="str">
            <v xml:space="preserve"> </v>
          </cell>
          <cell r="P109">
            <v>0</v>
          </cell>
          <cell r="R109" t="str">
            <v xml:space="preserve"> </v>
          </cell>
          <cell r="S109" t="str">
            <v xml:space="preserve"> </v>
          </cell>
          <cell r="T109" t="str">
            <v xml:space="preserve"> </v>
          </cell>
          <cell r="U109" t="str">
            <v xml:space="preserve"> </v>
          </cell>
        </row>
        <row r="110">
          <cell r="A110">
            <v>3400146</v>
          </cell>
          <cell r="B110" t="str">
            <v>Highland-Cashiers Hospital</v>
          </cell>
          <cell r="C110">
            <v>35338</v>
          </cell>
          <cell r="D110">
            <v>0</v>
          </cell>
          <cell r="F110" t="str">
            <v>Joan Cabe</v>
          </cell>
          <cell r="G110">
            <v>8285261401</v>
          </cell>
          <cell r="H110">
            <v>8285261230</v>
          </cell>
          <cell r="J110" t="str">
            <v xml:space="preserve"> </v>
          </cell>
          <cell r="K110" t="str">
            <v xml:space="preserve"> </v>
          </cell>
          <cell r="L110" t="str">
            <v xml:space="preserve"> </v>
          </cell>
          <cell r="M110" t="str">
            <v xml:space="preserve"> </v>
          </cell>
          <cell r="N110" t="str">
            <v xml:space="preserve"> </v>
          </cell>
          <cell r="O110">
            <v>0</v>
          </cell>
          <cell r="P110">
            <v>0</v>
          </cell>
          <cell r="R110">
            <v>0</v>
          </cell>
          <cell r="S110" t="str">
            <v xml:space="preserve"> </v>
          </cell>
          <cell r="T110" t="str">
            <v xml:space="preserve"> </v>
          </cell>
          <cell r="U110" t="str">
            <v xml:space="preserve"> </v>
          </cell>
        </row>
        <row r="111">
          <cell r="A111">
            <v>3400147</v>
          </cell>
          <cell r="B111" t="str">
            <v>Nash General Hospital</v>
          </cell>
          <cell r="C111">
            <v>35430</v>
          </cell>
          <cell r="D111">
            <v>4</v>
          </cell>
          <cell r="F111" t="str">
            <v>James Brummett</v>
          </cell>
          <cell r="G111">
            <v>2524438846</v>
          </cell>
          <cell r="H111">
            <v>2524438997</v>
          </cell>
          <cell r="J111" t="str">
            <v xml:space="preserve"> </v>
          </cell>
          <cell r="K111" t="str">
            <v xml:space="preserve"> </v>
          </cell>
          <cell r="L111" t="str">
            <v xml:space="preserve"> </v>
          </cell>
          <cell r="M111" t="str">
            <v xml:space="preserve"> </v>
          </cell>
          <cell r="N111" t="str">
            <v xml:space="preserve"> </v>
          </cell>
          <cell r="O111">
            <v>0</v>
          </cell>
          <cell r="P111">
            <v>0</v>
          </cell>
          <cell r="R111" t="str">
            <v xml:space="preserve"> </v>
          </cell>
          <cell r="S111" t="str">
            <v xml:space="preserve"> </v>
          </cell>
          <cell r="T111" t="str">
            <v xml:space="preserve"> </v>
          </cell>
          <cell r="U111" t="str">
            <v xml:space="preserve"> </v>
          </cell>
        </row>
        <row r="112">
          <cell r="A112">
            <v>3400148</v>
          </cell>
          <cell r="B112" t="str">
            <v>Medical Park Hospital</v>
          </cell>
          <cell r="C112">
            <v>35246</v>
          </cell>
          <cell r="D112">
            <v>0</v>
          </cell>
          <cell r="F112" t="str">
            <v>Janet C. Henry</v>
          </cell>
          <cell r="G112">
            <v>3362771008</v>
          </cell>
          <cell r="H112">
            <v>3362771025</v>
          </cell>
          <cell r="J112" t="str">
            <v xml:space="preserve"> </v>
          </cell>
          <cell r="K112" t="str">
            <v xml:space="preserve"> </v>
          </cell>
          <cell r="L112" t="str">
            <v xml:space="preserve"> </v>
          </cell>
          <cell r="M112" t="str">
            <v xml:space="preserve"> </v>
          </cell>
          <cell r="N112" t="str">
            <v xml:space="preserve"> </v>
          </cell>
          <cell r="O112">
            <v>0</v>
          </cell>
          <cell r="P112">
            <v>0</v>
          </cell>
          <cell r="R112">
            <v>0</v>
          </cell>
          <cell r="S112" t="str">
            <v xml:space="preserve"> </v>
          </cell>
          <cell r="T112" t="str">
            <v xml:space="preserve"> </v>
          </cell>
          <cell r="U112" t="str">
            <v xml:space="preserve"> </v>
          </cell>
        </row>
        <row r="113">
          <cell r="A113">
            <v>3400151</v>
          </cell>
          <cell r="B113" t="str">
            <v>Halifax Memorial Hospital</v>
          </cell>
          <cell r="C113">
            <v>35338</v>
          </cell>
          <cell r="D113">
            <v>0</v>
          </cell>
          <cell r="F113" t="str">
            <v>S. Lee Boles, Jr.</v>
          </cell>
          <cell r="G113">
            <v>2525358478</v>
          </cell>
          <cell r="H113">
            <v>2525358481</v>
          </cell>
          <cell r="L113" t="str">
            <v xml:space="preserve"> </v>
          </cell>
          <cell r="P113">
            <v>0</v>
          </cell>
          <cell r="R113" t="str">
            <v xml:space="preserve"> </v>
          </cell>
          <cell r="S113" t="str">
            <v xml:space="preserve"> </v>
          </cell>
          <cell r="T113" t="str">
            <v xml:space="preserve"> </v>
          </cell>
          <cell r="U113">
            <v>0</v>
          </cell>
        </row>
        <row r="114">
          <cell r="A114">
            <v>3400153</v>
          </cell>
          <cell r="B114" t="str">
            <v>Presbyterian Orthopadic Hospital</v>
          </cell>
          <cell r="C114">
            <v>35308</v>
          </cell>
          <cell r="D114">
            <v>0</v>
          </cell>
          <cell r="F114" t="str">
            <v>Tim Vanderford</v>
          </cell>
          <cell r="G114">
            <v>7043843462</v>
          </cell>
          <cell r="H114">
            <v>7043845828</v>
          </cell>
          <cell r="J114" t="str">
            <v xml:space="preserve"> </v>
          </cell>
          <cell r="K114" t="str">
            <v xml:space="preserve"> </v>
          </cell>
          <cell r="L114" t="str">
            <v xml:space="preserve"> </v>
          </cell>
          <cell r="M114" t="str">
            <v xml:space="preserve"> </v>
          </cell>
          <cell r="N114">
            <v>0</v>
          </cell>
          <cell r="O114" t="str">
            <v xml:space="preserve"> </v>
          </cell>
          <cell r="P114">
            <v>0</v>
          </cell>
          <cell r="R114">
            <v>0</v>
          </cell>
          <cell r="S114" t="str">
            <v xml:space="preserve"> </v>
          </cell>
          <cell r="T114" t="str">
            <v xml:space="preserve"> </v>
          </cell>
          <cell r="U114" t="str">
            <v xml:space="preserve"> </v>
          </cell>
        </row>
        <row r="115">
          <cell r="A115">
            <v>3400155</v>
          </cell>
          <cell r="B115" t="str">
            <v>Durham Regional Hospital</v>
          </cell>
          <cell r="C115">
            <v>35246</v>
          </cell>
          <cell r="D115">
            <v>4</v>
          </cell>
          <cell r="F115" t="str">
            <v>Martin Daniel</v>
          </cell>
          <cell r="G115">
            <v>9194707297</v>
          </cell>
          <cell r="H115">
            <v>9194707282</v>
          </cell>
          <cell r="J115" t="str">
            <v xml:space="preserve"> </v>
          </cell>
          <cell r="K115" t="str">
            <v xml:space="preserve"> </v>
          </cell>
          <cell r="L115" t="str">
            <v xml:space="preserve"> </v>
          </cell>
          <cell r="M115" t="str">
            <v xml:space="preserve"> </v>
          </cell>
          <cell r="N115" t="str">
            <v xml:space="preserve"> </v>
          </cell>
          <cell r="O115" t="str">
            <v xml:space="preserve"> </v>
          </cell>
          <cell r="P115">
            <v>0</v>
          </cell>
          <cell r="R115" t="str">
            <v xml:space="preserve"> </v>
          </cell>
          <cell r="S115" t="str">
            <v xml:space="preserve"> </v>
          </cell>
          <cell r="T115" t="str">
            <v xml:space="preserve"> </v>
          </cell>
          <cell r="U115" t="str">
            <v xml:space="preserve"> </v>
          </cell>
        </row>
        <row r="116">
          <cell r="A116">
            <v>3400158</v>
          </cell>
          <cell r="B116" t="str">
            <v>Brunswick County Hospital</v>
          </cell>
          <cell r="C116">
            <v>35246</v>
          </cell>
          <cell r="D116">
            <v>0</v>
          </cell>
          <cell r="F116" t="str">
            <v>Paula Ruffin</v>
          </cell>
          <cell r="G116">
            <v>6153446377</v>
          </cell>
          <cell r="H116">
            <v>6153446156</v>
          </cell>
          <cell r="J116" t="str">
            <v xml:space="preserve"> </v>
          </cell>
          <cell r="K116" t="str">
            <v xml:space="preserve"> </v>
          </cell>
          <cell r="L116" t="str">
            <v xml:space="preserve"> </v>
          </cell>
          <cell r="M116" t="str">
            <v xml:space="preserve"> </v>
          </cell>
          <cell r="N116" t="str">
            <v xml:space="preserve"> </v>
          </cell>
          <cell r="O116" t="str">
            <v xml:space="preserve"> </v>
          </cell>
          <cell r="P116">
            <v>0</v>
          </cell>
          <cell r="R116" t="str">
            <v xml:space="preserve"> </v>
          </cell>
          <cell r="S116" t="str">
            <v xml:space="preserve"> </v>
          </cell>
          <cell r="T116" t="str">
            <v xml:space="preserve"> </v>
          </cell>
          <cell r="U116" t="str">
            <v xml:space="preserve"> </v>
          </cell>
        </row>
        <row r="117">
          <cell r="A117">
            <v>3400159</v>
          </cell>
          <cell r="B117" t="str">
            <v>Person County Memorial Hospital</v>
          </cell>
          <cell r="C117">
            <v>35338</v>
          </cell>
          <cell r="D117">
            <v>0</v>
          </cell>
          <cell r="F117" t="str">
            <v>Evelyn Cox</v>
          </cell>
          <cell r="G117">
            <v>3365035693</v>
          </cell>
          <cell r="H117">
            <v>3365035765</v>
          </cell>
          <cell r="J117">
            <v>0</v>
          </cell>
          <cell r="K117" t="str">
            <v xml:space="preserve"> </v>
          </cell>
          <cell r="L117" t="str">
            <v xml:space="preserve"> </v>
          </cell>
          <cell r="M117" t="str">
            <v xml:space="preserve"> </v>
          </cell>
          <cell r="N117" t="str">
            <v xml:space="preserve"> </v>
          </cell>
          <cell r="O117">
            <v>0</v>
          </cell>
          <cell r="P117">
            <v>0</v>
          </cell>
          <cell r="R117" t="str">
            <v xml:space="preserve"> </v>
          </cell>
          <cell r="S117" t="str">
            <v xml:space="preserve"> </v>
          </cell>
          <cell r="T117" t="str">
            <v xml:space="preserve"> </v>
          </cell>
          <cell r="U117" t="str">
            <v xml:space="preserve"> </v>
          </cell>
        </row>
        <row r="118">
          <cell r="A118">
            <v>3400160</v>
          </cell>
          <cell r="B118" t="str">
            <v>Murphy Medical Center</v>
          </cell>
          <cell r="C118">
            <v>34880</v>
          </cell>
          <cell r="D118">
            <v>0</v>
          </cell>
          <cell r="F118" t="str">
            <v>Steve Gilgen</v>
          </cell>
          <cell r="G118">
            <v>8288378161</v>
          </cell>
          <cell r="H118">
            <v>8288357507</v>
          </cell>
        </row>
        <row r="119">
          <cell r="A119">
            <v>3400164</v>
          </cell>
          <cell r="B119" t="str">
            <v>Highsmith-Rainey Hospital</v>
          </cell>
          <cell r="C119">
            <v>35216</v>
          </cell>
          <cell r="D119">
            <v>0</v>
          </cell>
          <cell r="F119" t="str">
            <v>CLOSED</v>
          </cell>
          <cell r="G119" t="str">
            <v>CLOSED</v>
          </cell>
          <cell r="H119" t="str">
            <v>CLOSED</v>
          </cell>
          <cell r="P119">
            <v>0</v>
          </cell>
        </row>
        <row r="120">
          <cell r="A120">
            <v>3400166</v>
          </cell>
          <cell r="B120" t="str">
            <v>University Memorial Hospital</v>
          </cell>
          <cell r="C120">
            <v>35064</v>
          </cell>
          <cell r="D120">
            <v>4</v>
          </cell>
          <cell r="F120" t="str">
            <v>Cynthia Polshak</v>
          </cell>
          <cell r="G120">
            <v>7043551916</v>
          </cell>
          <cell r="H120">
            <v>7043551985</v>
          </cell>
          <cell r="J120" t="str">
            <v xml:space="preserve"> </v>
          </cell>
          <cell r="K120" t="str">
            <v xml:space="preserve"> </v>
          </cell>
          <cell r="L120" t="str">
            <v xml:space="preserve"> </v>
          </cell>
          <cell r="M120" t="str">
            <v xml:space="preserve"> </v>
          </cell>
          <cell r="N120" t="str">
            <v xml:space="preserve"> </v>
          </cell>
          <cell r="O120">
            <v>0</v>
          </cell>
          <cell r="P120">
            <v>0</v>
          </cell>
          <cell r="R120" t="str">
            <v xml:space="preserve"> </v>
          </cell>
          <cell r="S120" t="str">
            <v xml:space="preserve"> </v>
          </cell>
          <cell r="T120" t="str">
            <v xml:space="preserve"> </v>
          </cell>
          <cell r="U120" t="str">
            <v xml:space="preserve"> </v>
          </cell>
        </row>
        <row r="121">
          <cell r="A121">
            <v>3400171</v>
          </cell>
          <cell r="B121" t="str">
            <v>Presbyterian Hospital Matthews</v>
          </cell>
          <cell r="C121">
            <v>35338</v>
          </cell>
          <cell r="D121">
            <v>0</v>
          </cell>
          <cell r="F121" t="str">
            <v>Tim Vanderford</v>
          </cell>
          <cell r="G121">
            <v>7043843462</v>
          </cell>
          <cell r="H121">
            <v>7043845828</v>
          </cell>
          <cell r="J121" t="str">
            <v xml:space="preserve"> </v>
          </cell>
          <cell r="K121" t="str">
            <v xml:space="preserve"> </v>
          </cell>
          <cell r="L121" t="str">
            <v xml:space="preserve"> </v>
          </cell>
          <cell r="M121" t="str">
            <v xml:space="preserve"> </v>
          </cell>
          <cell r="N121">
            <v>0</v>
          </cell>
          <cell r="O121" t="str">
            <v xml:space="preserve"> </v>
          </cell>
          <cell r="P121">
            <v>0</v>
          </cell>
          <cell r="R121">
            <v>0</v>
          </cell>
          <cell r="S121" t="str">
            <v xml:space="preserve"> </v>
          </cell>
          <cell r="T121" t="str">
            <v xml:space="preserve"> </v>
          </cell>
          <cell r="U121" t="str">
            <v xml:space="preserve"> </v>
          </cell>
        </row>
        <row r="122">
          <cell r="A122">
            <v>3400173</v>
          </cell>
          <cell r="B122" t="str">
            <v>Western Wake</v>
          </cell>
          <cell r="C122">
            <v>35338</v>
          </cell>
          <cell r="D122">
            <v>0</v>
          </cell>
          <cell r="F122" t="str">
            <v>Stanley N. Harding</v>
          </cell>
          <cell r="G122">
            <v>9193508708</v>
          </cell>
          <cell r="H122">
            <v>9193508117</v>
          </cell>
          <cell r="J122" t="str">
            <v xml:space="preserve"> </v>
          </cell>
          <cell r="K122" t="str">
            <v xml:space="preserve"> </v>
          </cell>
          <cell r="L122" t="str">
            <v xml:space="preserve"> </v>
          </cell>
          <cell r="M122" t="str">
            <v xml:space="preserve"> </v>
          </cell>
          <cell r="N122" t="str">
            <v xml:space="preserve"> </v>
          </cell>
          <cell r="O122">
            <v>0</v>
          </cell>
          <cell r="P122">
            <v>0</v>
          </cell>
          <cell r="R122" t="str">
            <v xml:space="preserve"> </v>
          </cell>
          <cell r="S122" t="str">
            <v xml:space="preserve"> </v>
          </cell>
          <cell r="T122" t="str">
            <v xml:space="preserve"> </v>
          </cell>
          <cell r="U122" t="str">
            <v xml:space="preserve"> </v>
          </cell>
        </row>
        <row r="123">
          <cell r="A123">
            <v>3403026</v>
          </cell>
          <cell r="B123" t="str">
            <v>Charlotte Rehabilitation</v>
          </cell>
          <cell r="C123" t="e">
            <v>#N/A</v>
          </cell>
          <cell r="D123">
            <v>4</v>
          </cell>
          <cell r="F123" t="str">
            <v>W. Alex Hopkins</v>
          </cell>
          <cell r="G123">
            <v>7043554339</v>
          </cell>
          <cell r="H123">
            <v>7043551985</v>
          </cell>
          <cell r="J123" t="str">
            <v xml:space="preserve"> </v>
          </cell>
          <cell r="K123" t="str">
            <v xml:space="preserve"> </v>
          </cell>
          <cell r="L123" t="str">
            <v xml:space="preserve"> </v>
          </cell>
          <cell r="M123" t="str">
            <v xml:space="preserve"> </v>
          </cell>
          <cell r="N123" t="str">
            <v xml:space="preserve"> </v>
          </cell>
          <cell r="O123">
            <v>0</v>
          </cell>
          <cell r="P123">
            <v>0</v>
          </cell>
          <cell r="R123" t="str">
            <v xml:space="preserve"> </v>
          </cell>
          <cell r="S123" t="str">
            <v xml:space="preserve"> </v>
          </cell>
          <cell r="T123" t="str">
            <v xml:space="preserve"> </v>
          </cell>
          <cell r="U123" t="str">
            <v xml:space="preserve"> </v>
          </cell>
        </row>
        <row r="124">
          <cell r="D124">
            <v>4</v>
          </cell>
          <cell r="J124" t="str">
            <v>Need Copy of Form</v>
          </cell>
          <cell r="K124" t="str">
            <v>Need Copy of Form</v>
          </cell>
          <cell r="L124" t="str">
            <v xml:space="preserve"> Need Copy of Medicaid Inpatient Charges</v>
          </cell>
          <cell r="M124" t="str">
            <v>Need Medicaid Copy of Inpatient Costs.</v>
          </cell>
          <cell r="N124" t="str">
            <v>Need Medicaid Copy of Outpatient Charges</v>
          </cell>
          <cell r="O124" t="str">
            <v>Need Medicaid copy of Outpatient Costs</v>
          </cell>
          <cell r="R124" t="str">
            <v>Required for Public &amp; Teaching</v>
          </cell>
          <cell r="S124" t="str">
            <v>Required for all hospitals</v>
          </cell>
          <cell r="T124" t="str">
            <v>Optional for Hospitals</v>
          </cell>
          <cell r="U124" t="str">
            <v>Required for Public Hospitals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or Cost Rpt"/>
      <sheetName val="Cost Reports"/>
      <sheetName val="DMA1996"/>
      <sheetName val="Assumptions"/>
      <sheetName val="Presentation"/>
      <sheetName val="Teaching Facilities"/>
      <sheetName val="Payment Plan"/>
      <sheetName val="Comparisons"/>
      <sheetName val="Uninsured"/>
      <sheetName val="Hospital Control List"/>
      <sheetName val="MSPayments"/>
      <sheetName val="96 Deficit Data"/>
      <sheetName val="Facility Summary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 Hoc Report"/>
      <sheetName val="Historical Ad Hoc Report"/>
      <sheetName val="0000 Summary"/>
      <sheetName val="1000 Outpatient Charity Calc"/>
      <sheetName val="2000 XIX Deficit"/>
      <sheetName val="3000 ER DEF"/>
      <sheetName val="4000 M'care M'caid Allocate"/>
      <sheetName val="5000 Inpatient Costs"/>
      <sheetName val="6000 Cost Dist"/>
      <sheetName val="7000 Hospital Data Elements"/>
      <sheetName val="8000 Cost Report Data"/>
      <sheetName val="12000 Variance Analysis"/>
      <sheetName val="Meck Indigent Chart"/>
      <sheetName val="Community Benefit"/>
      <sheetName val="Threshold Chart w'out CMC"/>
      <sheetName val="Threshold Chart All Facilities"/>
      <sheetName val="Component Deficit Trends"/>
      <sheetName val="Indigent Costs w'out CMC"/>
      <sheetName val="Comparative Indigent Costs wCMC"/>
      <sheetName val="Chart Data"/>
      <sheetName val="IHF Trending"/>
      <sheetName val="Payment Comparison"/>
      <sheetName val="CHS Facility Collections"/>
      <sheetName val="Overall IHF Indigent Percentage"/>
    </sheetNames>
    <sheetDataSet>
      <sheetData sheetId="0" refreshError="1"/>
      <sheetData sheetId="1" refreshError="1"/>
      <sheetData sheetId="2" refreshError="1"/>
      <sheetData sheetId="3" refreshError="1">
        <row r="1">
          <cell r="A1">
            <v>1</v>
          </cell>
          <cell r="B1" t="str">
            <v>Line Number</v>
          </cell>
          <cell r="C1" t="str">
            <v>Outpatient Indigent Patient Cost Calculation Section 1000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D4" t="str">
            <v>Hospital Supplied Data Elements - Section 7000</v>
          </cell>
        </row>
        <row r="5">
          <cell r="A5">
            <v>5</v>
          </cell>
          <cell r="B5">
            <v>1</v>
          </cell>
          <cell r="C5" t="str">
            <v>Outpatient Charity Charges</v>
          </cell>
          <cell r="D5">
            <v>44</v>
          </cell>
          <cell r="E5">
            <v>8885168</v>
          </cell>
          <cell r="F5">
            <v>1962119</v>
          </cell>
          <cell r="G5">
            <v>3209939</v>
          </cell>
          <cell r="H5">
            <v>1806895</v>
          </cell>
          <cell r="I5">
            <v>7144273</v>
          </cell>
          <cell r="J5">
            <v>6328749</v>
          </cell>
          <cell r="K5">
            <v>299918</v>
          </cell>
          <cell r="L5">
            <v>38236812</v>
          </cell>
        </row>
        <row r="6">
          <cell r="A6">
            <v>6</v>
          </cell>
        </row>
        <row r="7">
          <cell r="A7">
            <v>7</v>
          </cell>
          <cell r="B7">
            <v>2</v>
          </cell>
          <cell r="C7" t="str">
            <v>Medicaid Outpatient Cost To Charge Ratio</v>
          </cell>
          <cell r="D7" t="str">
            <v>Medicaid Outpatient Cost / Medicaid O/P Charges (Section 8000, Line 231)</v>
          </cell>
          <cell r="E7">
            <v>0.27760557928363144</v>
          </cell>
          <cell r="F7">
            <v>0.20424463961714631</v>
          </cell>
          <cell r="G7">
            <v>0.36461990886166795</v>
          </cell>
          <cell r="H7">
            <v>0.2528845413545317</v>
          </cell>
          <cell r="I7">
            <v>0.21548413263932584</v>
          </cell>
          <cell r="J7">
            <v>0.21152828945748142</v>
          </cell>
          <cell r="K7">
            <v>0.66282673270816739</v>
          </cell>
          <cell r="L7">
            <v>0.44977582736369259</v>
          </cell>
        </row>
        <row r="8">
          <cell r="A8">
            <v>8</v>
          </cell>
        </row>
        <row r="9">
          <cell r="A9">
            <v>9</v>
          </cell>
          <cell r="B9">
            <v>3</v>
          </cell>
          <cell r="C9" t="str">
            <v>Medicaid Uninsured and Unreimbursed Patient Costs Not Paid - Public Hospitals Only</v>
          </cell>
          <cell r="D9">
            <v>0.9</v>
          </cell>
          <cell r="E9">
            <v>1</v>
          </cell>
          <cell r="F9">
            <v>1</v>
          </cell>
          <cell r="G9">
            <v>1</v>
          </cell>
          <cell r="H9">
            <v>1</v>
          </cell>
          <cell r="I9">
            <v>0.9</v>
          </cell>
          <cell r="J9">
            <v>0.9</v>
          </cell>
          <cell r="K9">
            <v>0.9</v>
          </cell>
          <cell r="L9">
            <v>0.9</v>
          </cell>
        </row>
        <row r="10">
          <cell r="A10">
            <v>10</v>
          </cell>
        </row>
        <row r="11">
          <cell r="A11">
            <v>11</v>
          </cell>
          <cell r="B11">
            <v>4</v>
          </cell>
          <cell r="C11" t="str">
            <v>Outpatient Indigent Patient Costs Line 1 Times Line 2 Times Line 3</v>
          </cell>
          <cell r="D11">
            <v>2</v>
          </cell>
          <cell r="E11">
            <v>2466572.2096723849</v>
          </cell>
          <cell r="F11">
            <v>400752.28804095549</v>
          </cell>
          <cell r="G11">
            <v>1170407.6656315136</v>
          </cell>
          <cell r="H11">
            <v>456935.81335079658</v>
          </cell>
          <cell r="I11">
            <v>1385529.723669199</v>
          </cell>
          <cell r="J11">
            <v>1204838.5053381715</v>
          </cell>
          <cell r="K11">
            <v>178914.30121833133</v>
          </cell>
          <cell r="L11">
            <v>15478194.377744973</v>
          </cell>
        </row>
      </sheetData>
      <sheetData sheetId="4" refreshError="1">
        <row r="1">
          <cell r="A1">
            <v>1</v>
          </cell>
          <cell r="B1" t="str">
            <v>Line Number</v>
          </cell>
          <cell r="C1" t="str">
            <v>Medicaid Cost Deficit Worksheet - Section 2000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22</v>
          </cell>
          <cell r="I2">
            <v>30</v>
          </cell>
          <cell r="J2">
            <v>40</v>
          </cell>
          <cell r="K2">
            <v>60</v>
          </cell>
          <cell r="L2">
            <v>70</v>
          </cell>
        </row>
        <row r="3">
          <cell r="A3">
            <v>3</v>
          </cell>
        </row>
        <row r="4">
          <cell r="A4">
            <v>4</v>
          </cell>
          <cell r="C4" t="str">
            <v>Traditional Medicaid Program</v>
          </cell>
          <cell r="D4" t="str">
            <v xml:space="preserve">Section 8000:  Cost Report Data Worksheet Line </v>
          </cell>
        </row>
        <row r="5">
          <cell r="A5">
            <v>5</v>
          </cell>
          <cell r="B5">
            <v>1</v>
          </cell>
          <cell r="C5" t="str">
            <v>Traditional Medicaid Costs</v>
          </cell>
          <cell r="D5">
            <v>146</v>
          </cell>
          <cell r="E5">
            <v>61405828</v>
          </cell>
          <cell r="F5">
            <v>7923014</v>
          </cell>
          <cell r="G5">
            <v>2459875</v>
          </cell>
          <cell r="H5">
            <v>6171247</v>
          </cell>
          <cell r="I5">
            <v>14980624</v>
          </cell>
          <cell r="J5">
            <v>11237013</v>
          </cell>
          <cell r="K5">
            <v>9051341</v>
          </cell>
          <cell r="L5">
            <v>178058583</v>
          </cell>
        </row>
        <row r="6">
          <cell r="A6">
            <v>6</v>
          </cell>
        </row>
        <row r="7">
          <cell r="A7">
            <v>7</v>
          </cell>
          <cell r="B7">
            <v>2</v>
          </cell>
          <cell r="C7" t="str">
            <v>Traditional Medicaid Payment</v>
          </cell>
          <cell r="D7">
            <v>151</v>
          </cell>
          <cell r="E7">
            <v>36704545.280000001</v>
          </cell>
          <cell r="F7">
            <v>5299453</v>
          </cell>
          <cell r="G7">
            <v>1847866.99</v>
          </cell>
          <cell r="H7">
            <v>4197225.42</v>
          </cell>
          <cell r="I7">
            <v>10841177</v>
          </cell>
          <cell r="J7">
            <v>8401774</v>
          </cell>
          <cell r="K7">
            <v>6031051</v>
          </cell>
          <cell r="L7">
            <v>125837905</v>
          </cell>
        </row>
        <row r="8">
          <cell r="A8">
            <v>8</v>
          </cell>
        </row>
        <row r="9">
          <cell r="A9">
            <v>9</v>
          </cell>
          <cell r="B9">
            <v>3</v>
          </cell>
          <cell r="C9" t="str">
            <v>Traditional Medicaid Cost Deficits</v>
          </cell>
          <cell r="D9" t="str">
            <v>Line 1 Minus Line 2</v>
          </cell>
          <cell r="E9">
            <v>24701282.719999999</v>
          </cell>
          <cell r="F9">
            <v>2623561</v>
          </cell>
          <cell r="G9">
            <v>612008.01</v>
          </cell>
          <cell r="H9">
            <v>1974021.58</v>
          </cell>
          <cell r="I9">
            <v>4139447</v>
          </cell>
          <cell r="J9">
            <v>2835239</v>
          </cell>
          <cell r="K9">
            <v>3020290</v>
          </cell>
          <cell r="L9">
            <v>52220678</v>
          </cell>
        </row>
        <row r="10">
          <cell r="A10">
            <v>10</v>
          </cell>
        </row>
        <row r="11">
          <cell r="A11">
            <v>11</v>
          </cell>
          <cell r="C11" t="str">
            <v>Exclude Medicaid Emergency &amp; Clinic Deficit</v>
          </cell>
        </row>
        <row r="12">
          <cell r="A12">
            <v>12</v>
          </cell>
          <cell r="B12">
            <v>4</v>
          </cell>
          <cell r="C12" t="str">
            <v>Emergency Room Costs</v>
          </cell>
          <cell r="D12">
            <v>217</v>
          </cell>
          <cell r="E12">
            <v>3704137</v>
          </cell>
          <cell r="F12">
            <v>940411</v>
          </cell>
          <cell r="G12">
            <v>0</v>
          </cell>
          <cell r="H12">
            <v>766602</v>
          </cell>
          <cell r="I12">
            <v>1716576</v>
          </cell>
          <cell r="J12">
            <v>2552872</v>
          </cell>
          <cell r="K12">
            <v>0</v>
          </cell>
          <cell r="L12">
            <v>6201816</v>
          </cell>
        </row>
        <row r="13">
          <cell r="A13">
            <v>13</v>
          </cell>
        </row>
        <row r="14">
          <cell r="A14">
            <v>14</v>
          </cell>
          <cell r="B14">
            <v>5</v>
          </cell>
          <cell r="C14" t="str">
            <v>Clinic Costs</v>
          </cell>
          <cell r="D14">
            <v>204</v>
          </cell>
          <cell r="E14">
            <v>0</v>
          </cell>
          <cell r="F14">
            <v>0</v>
          </cell>
          <cell r="G14">
            <v>0</v>
          </cell>
          <cell r="H14">
            <v>0</v>
          </cell>
          <cell r="I14">
            <v>0</v>
          </cell>
          <cell r="J14">
            <v>0</v>
          </cell>
          <cell r="K14">
            <v>0</v>
          </cell>
          <cell r="L14">
            <v>14360836</v>
          </cell>
        </row>
        <row r="15">
          <cell r="A15">
            <v>15</v>
          </cell>
        </row>
        <row r="16">
          <cell r="A16">
            <v>16</v>
          </cell>
          <cell r="B16">
            <v>6</v>
          </cell>
          <cell r="C16" t="str">
            <v>Unreimbursed Cost</v>
          </cell>
          <cell r="D16" t="str">
            <v>(Line 4 + Line 5) Times 20%</v>
          </cell>
          <cell r="E16">
            <v>740827.4</v>
          </cell>
          <cell r="F16">
            <v>188082.2</v>
          </cell>
          <cell r="G16">
            <v>0</v>
          </cell>
          <cell r="H16">
            <v>153320.4</v>
          </cell>
          <cell r="I16">
            <v>343315.20000000001</v>
          </cell>
          <cell r="J16">
            <v>510574.4</v>
          </cell>
          <cell r="K16">
            <v>0</v>
          </cell>
          <cell r="L16">
            <v>4112530.4000000004</v>
          </cell>
        </row>
        <row r="17">
          <cell r="A17">
            <v>17</v>
          </cell>
        </row>
        <row r="18">
          <cell r="A18">
            <v>18</v>
          </cell>
          <cell r="B18">
            <v>7</v>
          </cell>
          <cell r="C18" t="str">
            <v>Medicaid Deficits Excluding Emergency Room &amp; Clinic</v>
          </cell>
          <cell r="D18" t="str">
            <v>Line 3 Minus Line 6</v>
          </cell>
          <cell r="E18">
            <v>23960455.32</v>
          </cell>
          <cell r="F18">
            <v>2435478.7999999998</v>
          </cell>
          <cell r="G18">
            <v>612008.01</v>
          </cell>
          <cell r="H18">
            <v>1820701.1800000002</v>
          </cell>
          <cell r="I18">
            <v>3796131.8</v>
          </cell>
          <cell r="J18">
            <v>2324664.6</v>
          </cell>
          <cell r="K18">
            <v>3020290</v>
          </cell>
          <cell r="L18">
            <v>48108147.600000001</v>
          </cell>
        </row>
        <row r="19">
          <cell r="A19">
            <v>19</v>
          </cell>
        </row>
        <row r="20">
          <cell r="A20">
            <v>20</v>
          </cell>
          <cell r="B20">
            <v>8</v>
          </cell>
          <cell r="C20" t="str">
            <v>Medicaid Supplemental Cost Deficits Not Paid</v>
          </cell>
          <cell r="D20" t="str">
            <v>See Note Below</v>
          </cell>
          <cell r="E20">
            <v>0.58350000000000002</v>
          </cell>
          <cell r="F20">
            <v>0.58350000000000002</v>
          </cell>
          <cell r="G20">
            <v>0.58350000000000002</v>
          </cell>
          <cell r="H20">
            <v>0.58350000000000002</v>
          </cell>
          <cell r="I20">
            <v>0.25019999999999998</v>
          </cell>
          <cell r="J20">
            <v>0.25019999999999998</v>
          </cell>
          <cell r="K20">
            <v>0.25019999999999998</v>
          </cell>
          <cell r="L20">
            <v>0.25019999999999998</v>
          </cell>
        </row>
        <row r="21">
          <cell r="A21">
            <v>21</v>
          </cell>
        </row>
        <row r="22">
          <cell r="A22">
            <v>22</v>
          </cell>
          <cell r="B22">
            <v>9</v>
          </cell>
          <cell r="C22" t="str">
            <v xml:space="preserve">Traditional Net Medicaid Deficits </v>
          </cell>
          <cell r="D22" t="str">
            <v>Line 7 Times Line 8</v>
          </cell>
          <cell r="E22">
            <v>13980925.67922</v>
          </cell>
          <cell r="F22">
            <v>1421101.8798</v>
          </cell>
          <cell r="G22">
            <v>357106.67383500002</v>
          </cell>
          <cell r="H22">
            <v>1062379.1385300001</v>
          </cell>
          <cell r="I22">
            <v>949792.17635999992</v>
          </cell>
          <cell r="J22">
            <v>581631.08291999996</v>
          </cell>
          <cell r="K22">
            <v>755676.55799999996</v>
          </cell>
          <cell r="L22">
            <v>12036658.529519999</v>
          </cell>
        </row>
        <row r="23">
          <cell r="A23">
            <v>23</v>
          </cell>
        </row>
        <row r="24">
          <cell r="A24">
            <v>24</v>
          </cell>
          <cell r="C24" t="str">
            <v>North Carolina HMO  Medicaid Program</v>
          </cell>
          <cell r="D24" t="str">
            <v xml:space="preserve">Section 8000:  Cost Report Data Worksheet line </v>
          </cell>
        </row>
        <row r="25">
          <cell r="A25">
            <v>25</v>
          </cell>
          <cell r="B25">
            <v>10</v>
          </cell>
          <cell r="C25" t="str">
            <v>North Carolina HMO  Medicaid Costs</v>
          </cell>
          <cell r="D25">
            <v>276</v>
          </cell>
          <cell r="E25">
            <v>0</v>
          </cell>
          <cell r="F25">
            <v>0</v>
          </cell>
          <cell r="G25">
            <v>0</v>
          </cell>
          <cell r="H25">
            <v>0</v>
          </cell>
          <cell r="I25">
            <v>0</v>
          </cell>
          <cell r="J25">
            <v>0</v>
          </cell>
          <cell r="K25">
            <v>0</v>
          </cell>
          <cell r="L25">
            <v>0</v>
          </cell>
        </row>
        <row r="26">
          <cell r="A26">
            <v>26</v>
          </cell>
        </row>
        <row r="27">
          <cell r="A27">
            <v>27</v>
          </cell>
          <cell r="B27">
            <v>11</v>
          </cell>
          <cell r="C27" t="str">
            <v>North Carolina HMO  Medicaid Payment</v>
          </cell>
          <cell r="D27">
            <v>278</v>
          </cell>
          <cell r="E27">
            <v>0</v>
          </cell>
          <cell r="F27">
            <v>0</v>
          </cell>
          <cell r="G27">
            <v>0</v>
          </cell>
          <cell r="H27">
            <v>0</v>
          </cell>
          <cell r="I27">
            <v>0</v>
          </cell>
          <cell r="J27">
            <v>0</v>
          </cell>
          <cell r="K27">
            <v>0</v>
          </cell>
          <cell r="L27">
            <v>0</v>
          </cell>
        </row>
        <row r="28">
          <cell r="A28">
            <v>28</v>
          </cell>
        </row>
        <row r="29">
          <cell r="A29">
            <v>29</v>
          </cell>
          <cell r="B29">
            <v>12</v>
          </cell>
          <cell r="C29" t="str">
            <v>North Carolina HMO  Medicaid Cost Deficits</v>
          </cell>
          <cell r="D29" t="str">
            <v>Line 10 Minus Line 11</v>
          </cell>
          <cell r="E29">
            <v>0</v>
          </cell>
          <cell r="F29">
            <v>0</v>
          </cell>
          <cell r="G29">
            <v>0</v>
          </cell>
          <cell r="H29">
            <v>0</v>
          </cell>
          <cell r="I29">
            <v>0</v>
          </cell>
          <cell r="J29">
            <v>0</v>
          </cell>
          <cell r="K29">
            <v>0</v>
          </cell>
          <cell r="L29">
            <v>0</v>
          </cell>
        </row>
        <row r="30">
          <cell r="A30">
            <v>30</v>
          </cell>
        </row>
        <row r="31">
          <cell r="A31">
            <v>31</v>
          </cell>
          <cell r="C31" t="str">
            <v>Exclude Medicaid Emergency &amp; Clinic Deficit</v>
          </cell>
        </row>
        <row r="32">
          <cell r="A32">
            <v>32</v>
          </cell>
          <cell r="B32">
            <v>13</v>
          </cell>
          <cell r="C32" t="str">
            <v>Emergency Room Costs</v>
          </cell>
          <cell r="D32">
            <v>256</v>
          </cell>
          <cell r="E32">
            <v>0</v>
          </cell>
          <cell r="F32">
            <v>0</v>
          </cell>
          <cell r="G32">
            <v>0</v>
          </cell>
          <cell r="H32">
            <v>0</v>
          </cell>
          <cell r="I32">
            <v>0</v>
          </cell>
          <cell r="J32">
            <v>0</v>
          </cell>
          <cell r="K32">
            <v>0</v>
          </cell>
          <cell r="L32">
            <v>0</v>
          </cell>
        </row>
        <row r="33">
          <cell r="A33">
            <v>33</v>
          </cell>
        </row>
        <row r="34">
          <cell r="A34">
            <v>34</v>
          </cell>
          <cell r="B34">
            <v>14</v>
          </cell>
          <cell r="C34" t="str">
            <v>Clinic Costs</v>
          </cell>
          <cell r="D34">
            <v>243</v>
          </cell>
          <cell r="E34">
            <v>0</v>
          </cell>
          <cell r="F34">
            <v>0</v>
          </cell>
          <cell r="G34">
            <v>0</v>
          </cell>
          <cell r="H34">
            <v>0</v>
          </cell>
          <cell r="I34">
            <v>0</v>
          </cell>
          <cell r="J34">
            <v>0</v>
          </cell>
          <cell r="K34">
            <v>0</v>
          </cell>
          <cell r="L34">
            <v>0</v>
          </cell>
        </row>
        <row r="35">
          <cell r="A35">
            <v>35</v>
          </cell>
        </row>
        <row r="36">
          <cell r="A36">
            <v>36</v>
          </cell>
          <cell r="B36">
            <v>15</v>
          </cell>
          <cell r="C36" t="str">
            <v>Unreimbursed Cost</v>
          </cell>
          <cell r="D36" t="str">
            <v>(Line 13 + Line 14) Times 20%</v>
          </cell>
          <cell r="E36">
            <v>0</v>
          </cell>
          <cell r="F36">
            <v>0</v>
          </cell>
          <cell r="G36">
            <v>0</v>
          </cell>
          <cell r="H36">
            <v>0</v>
          </cell>
          <cell r="I36">
            <v>0</v>
          </cell>
          <cell r="J36">
            <v>0</v>
          </cell>
          <cell r="K36">
            <v>0</v>
          </cell>
          <cell r="L36">
            <v>0</v>
          </cell>
        </row>
        <row r="37">
          <cell r="A37">
            <v>37</v>
          </cell>
        </row>
        <row r="38">
          <cell r="A38">
            <v>38</v>
          </cell>
          <cell r="B38">
            <v>16</v>
          </cell>
          <cell r="C38" t="str">
            <v>North Carolina HMO Medicaid Deficits Excluding Emergency Room</v>
          </cell>
          <cell r="D38" t="str">
            <v>Line 12 Minus Line 15</v>
          </cell>
          <cell r="E38">
            <v>0</v>
          </cell>
          <cell r="F38">
            <v>0</v>
          </cell>
          <cell r="G38">
            <v>0</v>
          </cell>
          <cell r="H38">
            <v>0</v>
          </cell>
          <cell r="I38">
            <v>0</v>
          </cell>
          <cell r="J38">
            <v>0</v>
          </cell>
          <cell r="K38">
            <v>0</v>
          </cell>
          <cell r="L38">
            <v>0</v>
          </cell>
        </row>
        <row r="39">
          <cell r="A39">
            <v>39</v>
          </cell>
        </row>
        <row r="40">
          <cell r="A40">
            <v>40</v>
          </cell>
          <cell r="B40">
            <v>17</v>
          </cell>
          <cell r="C40" t="str">
            <v>North Carolina HMO Medicaid Supplemental Cost Deficits Not Paid</v>
          </cell>
          <cell r="E40">
            <v>0.58350000000000002</v>
          </cell>
          <cell r="F40">
            <v>0.58350000000000002</v>
          </cell>
          <cell r="G40">
            <v>0.58350000000000002</v>
          </cell>
          <cell r="H40">
            <v>0.58350000000000002</v>
          </cell>
          <cell r="I40">
            <v>0.25019999999999998</v>
          </cell>
          <cell r="J40">
            <v>0.25019999999999998</v>
          </cell>
          <cell r="K40">
            <v>1</v>
          </cell>
          <cell r="L40">
            <v>0.25019999999999998</v>
          </cell>
        </row>
        <row r="41">
          <cell r="A41">
            <v>41</v>
          </cell>
        </row>
        <row r="42">
          <cell r="A42">
            <v>42</v>
          </cell>
          <cell r="B42">
            <v>18</v>
          </cell>
          <cell r="C42" t="str">
            <v>North Carolina HMO  Net Medicaid Deficits</v>
          </cell>
          <cell r="D42" t="str">
            <v>Line 16 Times Line 17</v>
          </cell>
          <cell r="E42">
            <v>0</v>
          </cell>
          <cell r="F42">
            <v>0</v>
          </cell>
          <cell r="G42">
            <v>0</v>
          </cell>
          <cell r="H42">
            <v>0</v>
          </cell>
          <cell r="I42">
            <v>0</v>
          </cell>
          <cell r="J42">
            <v>0</v>
          </cell>
          <cell r="K42">
            <v>0</v>
          </cell>
          <cell r="L42">
            <v>0</v>
          </cell>
        </row>
        <row r="43">
          <cell r="A43">
            <v>43</v>
          </cell>
        </row>
        <row r="44">
          <cell r="A44">
            <v>44</v>
          </cell>
        </row>
        <row r="45">
          <cell r="A45">
            <v>45</v>
          </cell>
          <cell r="B45">
            <v>19</v>
          </cell>
          <cell r="C45" t="str">
            <v>no</v>
          </cell>
          <cell r="D45">
            <v>5</v>
          </cell>
          <cell r="E45">
            <v>13980925.67922</v>
          </cell>
          <cell r="F45">
            <v>1421101.8798</v>
          </cell>
          <cell r="G45">
            <v>357106.67383500002</v>
          </cell>
          <cell r="H45">
            <v>1062379.1385300001</v>
          </cell>
          <cell r="I45">
            <v>949792.17635999992</v>
          </cell>
          <cell r="J45">
            <v>581631.08291999996</v>
          </cell>
          <cell r="K45">
            <v>755676.55799999996</v>
          </cell>
          <cell r="L45">
            <v>12036658.529519999</v>
          </cell>
        </row>
      </sheetData>
      <sheetData sheetId="5" refreshError="1">
        <row r="1">
          <cell r="A1">
            <v>1</v>
          </cell>
          <cell r="B1" t="str">
            <v>Line Number</v>
          </cell>
          <cell r="C1" t="str">
            <v>Emergency Room Deficit Worksheet - Section 3000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D4" t="str">
            <v>Apportionment of Costs Worksheet: Between Inpatient, Emergency, and Outpatient - Section 6000</v>
          </cell>
        </row>
        <row r="5">
          <cell r="A5">
            <v>5</v>
          </cell>
          <cell r="B5">
            <v>1</v>
          </cell>
          <cell r="C5" t="str">
            <v>Emergency Room</v>
          </cell>
          <cell r="D5">
            <v>35</v>
          </cell>
          <cell r="E5">
            <v>34299357.549022391</v>
          </cell>
          <cell r="F5">
            <v>17282056.294849284</v>
          </cell>
          <cell r="G5">
            <v>0</v>
          </cell>
          <cell r="H5">
            <v>13341946.238645485</v>
          </cell>
          <cell r="I5">
            <v>32519272.734384499</v>
          </cell>
          <cell r="J5">
            <v>25336184.028296873</v>
          </cell>
          <cell r="K5">
            <v>0</v>
          </cell>
          <cell r="L5">
            <v>122709817.17415351</v>
          </cell>
        </row>
        <row r="6">
          <cell r="A6">
            <v>6</v>
          </cell>
          <cell r="B6">
            <v>2</v>
          </cell>
          <cell r="C6" t="str">
            <v>ADJUSTMENTS:</v>
          </cell>
        </row>
        <row r="7">
          <cell r="A7">
            <v>7</v>
          </cell>
          <cell r="B7">
            <v>3</v>
          </cell>
        </row>
        <row r="8">
          <cell r="A8">
            <v>8</v>
          </cell>
          <cell r="B8">
            <v>4</v>
          </cell>
          <cell r="C8" t="str">
            <v>TOTAL ADJ'S</v>
          </cell>
          <cell r="E8">
            <v>0</v>
          </cell>
          <cell r="F8">
            <v>0</v>
          </cell>
          <cell r="G8">
            <v>0</v>
          </cell>
          <cell r="H8">
            <v>0</v>
          </cell>
          <cell r="I8">
            <v>0</v>
          </cell>
          <cell r="J8">
            <v>0</v>
          </cell>
          <cell r="K8">
            <v>0</v>
          </cell>
          <cell r="L8">
            <v>0</v>
          </cell>
        </row>
        <row r="9">
          <cell r="A9">
            <v>9</v>
          </cell>
          <cell r="B9">
            <v>5</v>
          </cell>
          <cell r="C9" t="str">
            <v>Net Emergency Room Cost</v>
          </cell>
          <cell r="E9">
            <v>34299357.549022391</v>
          </cell>
          <cell r="F9">
            <v>17282056.294849284</v>
          </cell>
          <cell r="G9">
            <v>0</v>
          </cell>
          <cell r="H9">
            <v>13341946.238645485</v>
          </cell>
          <cell r="I9">
            <v>32519272.734384499</v>
          </cell>
          <cell r="J9">
            <v>25336184.028296873</v>
          </cell>
          <cell r="K9">
            <v>0</v>
          </cell>
          <cell r="L9">
            <v>122709817.17415351</v>
          </cell>
        </row>
        <row r="10">
          <cell r="A10">
            <v>10</v>
          </cell>
        </row>
        <row r="11">
          <cell r="A11">
            <v>11</v>
          </cell>
          <cell r="C11" t="str">
            <v>COLLECTIONS :</v>
          </cell>
          <cell r="D11" t="str">
            <v>Hospital Supplied Data Elements - Section 7000</v>
          </cell>
        </row>
        <row r="12">
          <cell r="A12">
            <v>12</v>
          </cell>
          <cell r="B12">
            <v>6</v>
          </cell>
          <cell r="C12" t="str">
            <v>PATIENTS &amp; INSURANCE</v>
          </cell>
          <cell r="D12">
            <v>33</v>
          </cell>
          <cell r="E12">
            <v>18707622</v>
          </cell>
          <cell r="F12">
            <v>22097126</v>
          </cell>
          <cell r="G12">
            <v>0</v>
          </cell>
          <cell r="H12">
            <v>15469416</v>
          </cell>
          <cell r="I12">
            <v>27618209</v>
          </cell>
          <cell r="J12">
            <v>19361801</v>
          </cell>
          <cell r="K12">
            <v>0</v>
          </cell>
          <cell r="L12">
            <v>34178925</v>
          </cell>
        </row>
        <row r="13">
          <cell r="A13">
            <v>13</v>
          </cell>
          <cell r="D13" t="str">
            <v>Apportionment of Medicare and Medicaid Reimbursement - Section 4000</v>
          </cell>
        </row>
        <row r="14">
          <cell r="A14">
            <v>14</v>
          </cell>
          <cell r="B14">
            <v>7</v>
          </cell>
          <cell r="C14" t="str">
            <v>MEDICARE</v>
          </cell>
          <cell r="D14">
            <v>7</v>
          </cell>
          <cell r="E14">
            <v>1969668.5931579599</v>
          </cell>
          <cell r="F14">
            <v>1028696.9802773218</v>
          </cell>
          <cell r="G14">
            <v>0</v>
          </cell>
          <cell r="H14">
            <v>736721.99410038872</v>
          </cell>
          <cell r="I14">
            <v>1234535.4860842235</v>
          </cell>
          <cell r="J14">
            <v>783245.44422730024</v>
          </cell>
          <cell r="K14">
            <v>0</v>
          </cell>
          <cell r="L14">
            <v>1380098.7825808236</v>
          </cell>
        </row>
        <row r="15">
          <cell r="A15">
            <v>15</v>
          </cell>
          <cell r="B15">
            <v>8</v>
          </cell>
          <cell r="C15" t="str">
            <v>MEDICAID</v>
          </cell>
          <cell r="D15">
            <v>13</v>
          </cell>
          <cell r="E15">
            <v>2963309.6</v>
          </cell>
          <cell r="F15">
            <v>752328.8</v>
          </cell>
          <cell r="G15">
            <v>0</v>
          </cell>
          <cell r="H15">
            <v>613281.6</v>
          </cell>
          <cell r="I15">
            <v>1373260.8</v>
          </cell>
          <cell r="J15">
            <v>2042297.6</v>
          </cell>
          <cell r="K15">
            <v>0</v>
          </cell>
          <cell r="L15">
            <v>4961452.8</v>
          </cell>
        </row>
        <row r="16">
          <cell r="A16">
            <v>16</v>
          </cell>
          <cell r="B16">
            <v>9</v>
          </cell>
          <cell r="C16" t="str">
            <v>Medicaid Supplemental Cost Deficit Payment, Estimated at 20% Cost Times FFP%</v>
          </cell>
          <cell r="D16" t="str">
            <v>(Line 8 / 80% - Line 8) * (1 - Line 8 Section 2000)</v>
          </cell>
          <cell r="E16">
            <v>308554.61209999997</v>
          </cell>
          <cell r="F16">
            <v>78336.236299999975</v>
          </cell>
          <cell r="G16">
            <v>0</v>
          </cell>
          <cell r="H16">
            <v>63857.946599999959</v>
          </cell>
          <cell r="I16">
            <v>257417.73695999998</v>
          </cell>
          <cell r="J16">
            <v>382828.68511999992</v>
          </cell>
          <cell r="K16">
            <v>0</v>
          </cell>
          <cell r="L16">
            <v>930024.32735999941</v>
          </cell>
        </row>
        <row r="17">
          <cell r="A17">
            <v>17</v>
          </cell>
          <cell r="B17">
            <v>10</v>
          </cell>
          <cell r="C17" t="str">
            <v>Total Collections</v>
          </cell>
          <cell r="E17">
            <v>23949154.805257961</v>
          </cell>
          <cell r="F17">
            <v>23956488.016577322</v>
          </cell>
          <cell r="G17">
            <v>0</v>
          </cell>
          <cell r="H17">
            <v>16883277.540700391</v>
          </cell>
          <cell r="I17">
            <v>30483423.023044225</v>
          </cell>
          <cell r="J17">
            <v>22570172.729347304</v>
          </cell>
          <cell r="K17">
            <v>0</v>
          </cell>
          <cell r="L17">
            <v>41450500.909940816</v>
          </cell>
        </row>
        <row r="18">
          <cell r="A18">
            <v>18</v>
          </cell>
        </row>
        <row r="19">
          <cell r="A19">
            <v>19</v>
          </cell>
          <cell r="C19" t="str">
            <v>EXCESS OF COST OVER</v>
          </cell>
        </row>
        <row r="20">
          <cell r="A20">
            <v>20</v>
          </cell>
          <cell r="B20">
            <v>11</v>
          </cell>
          <cell r="C20" t="str">
            <v xml:space="preserve">    (UNDER) COLLECTIONS</v>
          </cell>
          <cell r="D20">
            <v>3</v>
          </cell>
          <cell r="E20">
            <v>10350202.74376443</v>
          </cell>
          <cell r="F20">
            <v>-6674431.721728038</v>
          </cell>
          <cell r="G20">
            <v>0</v>
          </cell>
          <cell r="H20">
            <v>-3541331.3020549063</v>
          </cell>
          <cell r="I20">
            <v>2035849.7113402747</v>
          </cell>
          <cell r="J20">
            <v>2766011.2989495695</v>
          </cell>
          <cell r="K20">
            <v>0</v>
          </cell>
          <cell r="L20">
            <v>81259316.264212698</v>
          </cell>
        </row>
        <row r="21">
          <cell r="A21">
            <v>21</v>
          </cell>
          <cell r="D21" t="str">
            <v>Apportionment of Costs Worksheet: Between Inpatient, Emergency, and Outpatient - Section 6000</v>
          </cell>
        </row>
        <row r="22">
          <cell r="A22">
            <v>22</v>
          </cell>
          <cell r="B22">
            <v>12</v>
          </cell>
          <cell r="C22" t="str">
            <v>Clinic Costs</v>
          </cell>
          <cell r="D22">
            <v>37</v>
          </cell>
          <cell r="E22">
            <v>0</v>
          </cell>
          <cell r="F22">
            <v>0</v>
          </cell>
          <cell r="G22">
            <v>0</v>
          </cell>
          <cell r="H22">
            <v>0</v>
          </cell>
          <cell r="I22">
            <v>0</v>
          </cell>
          <cell r="J22">
            <v>0</v>
          </cell>
          <cell r="K22">
            <v>0</v>
          </cell>
          <cell r="L22">
            <v>28103562.117690992</v>
          </cell>
        </row>
        <row r="23">
          <cell r="A23">
            <v>23</v>
          </cell>
        </row>
        <row r="24">
          <cell r="A24">
            <v>24</v>
          </cell>
          <cell r="B24">
            <v>13</v>
          </cell>
          <cell r="C24" t="str">
            <v>ADJUSTMENTS:</v>
          </cell>
        </row>
        <row r="25">
          <cell r="A25">
            <v>25</v>
          </cell>
          <cell r="B25">
            <v>14</v>
          </cell>
        </row>
        <row r="26">
          <cell r="A26">
            <v>26</v>
          </cell>
          <cell r="B26">
            <v>15</v>
          </cell>
          <cell r="C26" t="str">
            <v>TOTAL ADJ'S</v>
          </cell>
          <cell r="E26">
            <v>0</v>
          </cell>
          <cell r="F26">
            <v>0</v>
          </cell>
          <cell r="G26">
            <v>0</v>
          </cell>
          <cell r="H26">
            <v>0</v>
          </cell>
          <cell r="I26">
            <v>0</v>
          </cell>
          <cell r="J26">
            <v>0</v>
          </cell>
          <cell r="K26">
            <v>0</v>
          </cell>
          <cell r="L26">
            <v>0</v>
          </cell>
        </row>
        <row r="27">
          <cell r="A27">
            <v>27</v>
          </cell>
          <cell r="B27">
            <v>16</v>
          </cell>
          <cell r="C27" t="str">
            <v>Net Clinic Costs</v>
          </cell>
          <cell r="E27">
            <v>0</v>
          </cell>
          <cell r="F27">
            <v>0</v>
          </cell>
          <cell r="G27">
            <v>0</v>
          </cell>
          <cell r="H27">
            <v>0</v>
          </cell>
          <cell r="I27">
            <v>0</v>
          </cell>
          <cell r="J27">
            <v>0</v>
          </cell>
          <cell r="K27">
            <v>0</v>
          </cell>
          <cell r="L27">
            <v>28103562.117690992</v>
          </cell>
        </row>
        <row r="28">
          <cell r="A28">
            <v>28</v>
          </cell>
        </row>
        <row r="29">
          <cell r="A29">
            <v>29</v>
          </cell>
          <cell r="C29" t="str">
            <v>COLLECTIONS :</v>
          </cell>
          <cell r="D29" t="str">
            <v>Hospital Supplied Data Elements - Section 7000</v>
          </cell>
        </row>
        <row r="30">
          <cell r="A30">
            <v>30</v>
          </cell>
          <cell r="B30">
            <v>17</v>
          </cell>
          <cell r="C30" t="str">
            <v>PATIENTS &amp; INSURANCE</v>
          </cell>
          <cell r="D30">
            <v>35</v>
          </cell>
          <cell r="E30">
            <v>0</v>
          </cell>
          <cell r="F30">
            <v>0</v>
          </cell>
          <cell r="G30">
            <v>0</v>
          </cell>
          <cell r="H30">
            <v>0</v>
          </cell>
          <cell r="I30">
            <v>0</v>
          </cell>
          <cell r="J30">
            <v>0</v>
          </cell>
          <cell r="K30">
            <v>0</v>
          </cell>
          <cell r="L30">
            <v>3165932.79</v>
          </cell>
        </row>
        <row r="31">
          <cell r="A31">
            <v>31</v>
          </cell>
        </row>
        <row r="32">
          <cell r="A32">
            <v>32</v>
          </cell>
          <cell r="D32" t="str">
            <v>Apportionment of Medicare and Medicaid Reimbursement - Section 4000</v>
          </cell>
        </row>
        <row r="33">
          <cell r="A33">
            <v>33</v>
          </cell>
          <cell r="B33">
            <v>18</v>
          </cell>
          <cell r="C33" t="str">
            <v>MEDICARE</v>
          </cell>
          <cell r="D33">
            <v>6</v>
          </cell>
          <cell r="E33">
            <v>0</v>
          </cell>
          <cell r="F33">
            <v>0</v>
          </cell>
          <cell r="G33">
            <v>0</v>
          </cell>
          <cell r="H33">
            <v>0</v>
          </cell>
          <cell r="I33">
            <v>0</v>
          </cell>
          <cell r="J33">
            <v>0</v>
          </cell>
          <cell r="K33">
            <v>0</v>
          </cell>
          <cell r="L33">
            <v>2257401.0845573479</v>
          </cell>
        </row>
        <row r="34">
          <cell r="A34">
            <v>34</v>
          </cell>
          <cell r="B34">
            <v>19</v>
          </cell>
          <cell r="C34" t="str">
            <v>MEDICAID</v>
          </cell>
          <cell r="D34">
            <v>15</v>
          </cell>
          <cell r="E34">
            <v>0</v>
          </cell>
          <cell r="F34">
            <v>0</v>
          </cell>
          <cell r="G34">
            <v>0</v>
          </cell>
          <cell r="H34">
            <v>0</v>
          </cell>
          <cell r="I34">
            <v>0</v>
          </cell>
          <cell r="J34">
            <v>0</v>
          </cell>
          <cell r="K34">
            <v>0</v>
          </cell>
          <cell r="L34">
            <v>11488668.800000001</v>
          </cell>
        </row>
        <row r="35">
          <cell r="A35">
            <v>35</v>
          </cell>
          <cell r="B35">
            <v>20</v>
          </cell>
          <cell r="C35" t="str">
            <v>Medicaid Supplemental Cost Deficit Payment, Estimated at 20% Cost</v>
          </cell>
          <cell r="D35" t="str">
            <v>(Line 19 / 80% - Line 19) * (1 - Line 8 Section 2000)</v>
          </cell>
          <cell r="E35">
            <v>0</v>
          </cell>
          <cell r="F35">
            <v>0</v>
          </cell>
          <cell r="G35">
            <v>0</v>
          </cell>
          <cell r="H35">
            <v>0</v>
          </cell>
          <cell r="I35">
            <v>0</v>
          </cell>
          <cell r="J35">
            <v>0</v>
          </cell>
          <cell r="K35">
            <v>0</v>
          </cell>
          <cell r="L35">
            <v>2153550.9665599996</v>
          </cell>
        </row>
        <row r="36">
          <cell r="A36">
            <v>36</v>
          </cell>
          <cell r="B36">
            <v>21</v>
          </cell>
          <cell r="C36" t="str">
            <v>TOTAL COLL</v>
          </cell>
          <cell r="E36">
            <v>0</v>
          </cell>
          <cell r="F36">
            <v>0</v>
          </cell>
          <cell r="G36">
            <v>0</v>
          </cell>
          <cell r="H36">
            <v>0</v>
          </cell>
          <cell r="I36">
            <v>0</v>
          </cell>
          <cell r="J36">
            <v>0</v>
          </cell>
          <cell r="K36">
            <v>0</v>
          </cell>
          <cell r="L36">
            <v>19065553.641117349</v>
          </cell>
        </row>
        <row r="37">
          <cell r="A37">
            <v>37</v>
          </cell>
        </row>
        <row r="38">
          <cell r="A38">
            <v>38</v>
          </cell>
          <cell r="C38" t="str">
            <v>EXCESS OF COST OVER</v>
          </cell>
        </row>
        <row r="39">
          <cell r="A39">
            <v>39</v>
          </cell>
          <cell r="B39">
            <v>22</v>
          </cell>
          <cell r="C39" t="str">
            <v xml:space="preserve">    (UNDER) COLLECTIONS</v>
          </cell>
          <cell r="D39">
            <v>4</v>
          </cell>
          <cell r="E39">
            <v>0</v>
          </cell>
          <cell r="F39">
            <v>0</v>
          </cell>
          <cell r="G39">
            <v>0</v>
          </cell>
          <cell r="H39">
            <v>0</v>
          </cell>
          <cell r="I39">
            <v>0</v>
          </cell>
          <cell r="J39">
            <v>0</v>
          </cell>
          <cell r="K39">
            <v>0</v>
          </cell>
          <cell r="L39">
            <v>9038008.4765736423</v>
          </cell>
        </row>
      </sheetData>
      <sheetData sheetId="6" refreshError="1">
        <row r="1">
          <cell r="B1" t="str">
            <v>Line Number</v>
          </cell>
          <cell r="C1" t="str">
            <v>Apportionment of Medicare and Medicaid Reimbursement - Section 4000</v>
          </cell>
          <cell r="D1" t="str">
            <v>Source</v>
          </cell>
          <cell r="E1" t="str">
            <v>Data Used At:</v>
          </cell>
          <cell r="F1" t="str">
            <v>Presbyterian Hospital</v>
          </cell>
          <cell r="G1" t="str">
            <v>Presbyterian Hospital Matthews</v>
          </cell>
          <cell r="H1" t="str">
            <v>Presbyterian Orthopedic Hospital</v>
          </cell>
          <cell r="I1" t="str">
            <v>Presbyterian Hospital Huntersville</v>
          </cell>
          <cell r="J1" t="str">
            <v>Mercy Hospital</v>
          </cell>
          <cell r="K1" t="str">
            <v>University Hospital</v>
          </cell>
          <cell r="L1" t="str">
            <v>Carolinas Rehabilitation</v>
          </cell>
          <cell r="M1" t="str">
            <v>Carolinas Medical Center</v>
          </cell>
        </row>
        <row r="2">
          <cell r="C2" t="str">
            <v>Hospital Index Number</v>
          </cell>
          <cell r="F2">
            <v>21</v>
          </cell>
          <cell r="G2">
            <v>23</v>
          </cell>
          <cell r="H2">
            <v>22</v>
          </cell>
          <cell r="I2">
            <v>24</v>
          </cell>
          <cell r="J2">
            <v>30</v>
          </cell>
          <cell r="K2">
            <v>40</v>
          </cell>
          <cell r="L2">
            <v>60</v>
          </cell>
          <cell r="M2">
            <v>70</v>
          </cell>
        </row>
        <row r="4">
          <cell r="C4" t="str">
            <v>Medicare Outpatient Costs</v>
          </cell>
          <cell r="D4" t="str">
            <v>Cost Report Data Worksheet - Section 8000</v>
          </cell>
        </row>
        <row r="6">
          <cell r="B6">
            <v>1</v>
          </cell>
          <cell r="C6" t="str">
            <v>Clinic XVIII</v>
          </cell>
          <cell r="D6">
            <v>164</v>
          </cell>
          <cell r="F6">
            <v>0</v>
          </cell>
          <cell r="G6">
            <v>0</v>
          </cell>
          <cell r="H6">
            <v>0</v>
          </cell>
          <cell r="I6">
            <v>0</v>
          </cell>
          <cell r="J6">
            <v>0</v>
          </cell>
          <cell r="K6">
            <v>0</v>
          </cell>
          <cell r="L6">
            <v>0</v>
          </cell>
          <cell r="M6">
            <v>3484481</v>
          </cell>
        </row>
        <row r="7">
          <cell r="B7">
            <v>2</v>
          </cell>
          <cell r="C7" t="str">
            <v>Emergency Room XVIII</v>
          </cell>
          <cell r="D7">
            <v>177</v>
          </cell>
          <cell r="F7">
            <v>2289899</v>
          </cell>
          <cell r="G7">
            <v>1158858</v>
          </cell>
          <cell r="H7">
            <v>0</v>
          </cell>
          <cell r="I7">
            <v>869257</v>
          </cell>
          <cell r="J7">
            <v>1753648</v>
          </cell>
          <cell r="K7">
            <v>1130591</v>
          </cell>
          <cell r="L7">
            <v>0</v>
          </cell>
          <cell r="M7">
            <v>2130294</v>
          </cell>
        </row>
        <row r="8">
          <cell r="B8">
            <v>3</v>
          </cell>
          <cell r="C8" t="str">
            <v xml:space="preserve">Outpatient XVIII </v>
          </cell>
          <cell r="D8" t="str">
            <v>Line 4 Minus Lines 1 &amp; 2</v>
          </cell>
          <cell r="F8">
            <v>24594159</v>
          </cell>
          <cell r="G8">
            <v>6717050</v>
          </cell>
          <cell r="H8">
            <v>3261068</v>
          </cell>
          <cell r="I8">
            <v>4887902</v>
          </cell>
          <cell r="J8">
            <v>18528368</v>
          </cell>
          <cell r="K8">
            <v>5971701</v>
          </cell>
          <cell r="L8">
            <v>1323513</v>
          </cell>
          <cell r="M8">
            <v>42097010</v>
          </cell>
        </row>
        <row r="10">
          <cell r="B10">
            <v>4</v>
          </cell>
          <cell r="C10" t="str">
            <v>Total Outpatient Costs</v>
          </cell>
          <cell r="D10">
            <v>190</v>
          </cell>
          <cell r="F10">
            <v>26884058</v>
          </cell>
          <cell r="G10">
            <v>7875908</v>
          </cell>
          <cell r="H10">
            <v>3261068</v>
          </cell>
          <cell r="I10">
            <v>5757159</v>
          </cell>
          <cell r="J10">
            <v>20282016</v>
          </cell>
          <cell r="K10">
            <v>7102292</v>
          </cell>
          <cell r="L10">
            <v>1323513</v>
          </cell>
          <cell r="M10">
            <v>47711785</v>
          </cell>
        </row>
        <row r="13">
          <cell r="B13">
            <v>5</v>
          </cell>
          <cell r="C13" t="str">
            <v>Medicare Outpatient Reimbursement</v>
          </cell>
          <cell r="D13">
            <v>192</v>
          </cell>
          <cell r="F13">
            <v>23124463</v>
          </cell>
          <cell r="G13">
            <v>6991299</v>
          </cell>
          <cell r="H13">
            <v>2168495</v>
          </cell>
          <cell r="I13">
            <v>4879369</v>
          </cell>
          <cell r="J13">
            <v>14278161</v>
          </cell>
          <cell r="K13">
            <v>4920292</v>
          </cell>
          <cell r="L13">
            <v>641761</v>
          </cell>
          <cell r="M13">
            <v>30909807</v>
          </cell>
        </row>
        <row r="15">
          <cell r="C15" t="str">
            <v>Apportionment of Reimbursement</v>
          </cell>
        </row>
        <row r="16">
          <cell r="B16">
            <v>6</v>
          </cell>
          <cell r="C16" t="str">
            <v>Clinic XVIII</v>
          </cell>
          <cell r="D16" t="str">
            <v>Line 1 Divided by Line 4, Times Line 5</v>
          </cell>
          <cell r="E16">
            <v>18</v>
          </cell>
          <cell r="F16">
            <v>0</v>
          </cell>
          <cell r="G16">
            <v>0</v>
          </cell>
          <cell r="H16">
            <v>0</v>
          </cell>
          <cell r="I16">
            <v>0</v>
          </cell>
          <cell r="J16">
            <v>0</v>
          </cell>
          <cell r="K16">
            <v>0</v>
          </cell>
          <cell r="L16">
            <v>0</v>
          </cell>
          <cell r="M16">
            <v>2257401.0845573479</v>
          </cell>
        </row>
        <row r="17">
          <cell r="B17">
            <v>7</v>
          </cell>
          <cell r="C17" t="str">
            <v>Emergency Room XVIII</v>
          </cell>
          <cell r="D17" t="str">
            <v>Line 2 Divided by Line 4, Times Line 5</v>
          </cell>
          <cell r="E17">
            <v>7</v>
          </cell>
          <cell r="F17">
            <v>1969668.5931579599</v>
          </cell>
          <cell r="G17">
            <v>1028696.9802773218</v>
          </cell>
          <cell r="H17">
            <v>0</v>
          </cell>
          <cell r="I17">
            <v>736721.99410038872</v>
          </cell>
          <cell r="J17">
            <v>1234535.4860842235</v>
          </cell>
          <cell r="K17">
            <v>783245.44422730024</v>
          </cell>
          <cell r="L17">
            <v>0</v>
          </cell>
          <cell r="M17">
            <v>1380098.7825808236</v>
          </cell>
        </row>
        <row r="18">
          <cell r="B18">
            <v>8</v>
          </cell>
          <cell r="C18" t="str">
            <v xml:space="preserve">Outpatient XVIII </v>
          </cell>
          <cell r="D18" t="str">
            <v>Line 3 Divided by Line 4, Times Line 5</v>
          </cell>
          <cell r="F18">
            <v>21154794.406842042</v>
          </cell>
          <cell r="G18">
            <v>5962602.0197226787</v>
          </cell>
          <cell r="H18">
            <v>2168495</v>
          </cell>
          <cell r="I18">
            <v>4142647.0058996114</v>
          </cell>
          <cell r="J18">
            <v>13043625.513915777</v>
          </cell>
          <cell r="K18">
            <v>4137046.5557726999</v>
          </cell>
          <cell r="L18">
            <v>641761</v>
          </cell>
          <cell r="M18">
            <v>27272307.132861827</v>
          </cell>
        </row>
        <row r="20">
          <cell r="C20" t="str">
            <v>Total</v>
          </cell>
          <cell r="F20">
            <v>23124463</v>
          </cell>
          <cell r="G20">
            <v>6991299</v>
          </cell>
          <cell r="H20">
            <v>2168495</v>
          </cell>
          <cell r="I20">
            <v>4879369</v>
          </cell>
          <cell r="J20">
            <v>14278161</v>
          </cell>
          <cell r="K20">
            <v>4920292</v>
          </cell>
          <cell r="L20">
            <v>641761</v>
          </cell>
          <cell r="M20">
            <v>30909807</v>
          </cell>
        </row>
        <row r="23">
          <cell r="C23" t="str">
            <v>Medicaid Outpatient Costs</v>
          </cell>
        </row>
        <row r="25">
          <cell r="B25">
            <v>9</v>
          </cell>
          <cell r="C25" t="str">
            <v>Reimburseable Outpatient Costs Excluding Laboratory</v>
          </cell>
          <cell r="D25">
            <v>148</v>
          </cell>
          <cell r="F25">
            <v>11863053</v>
          </cell>
          <cell r="G25">
            <v>2310610</v>
          </cell>
          <cell r="H25">
            <v>1039043</v>
          </cell>
          <cell r="I25">
            <v>1827439</v>
          </cell>
          <cell r="J25">
            <v>4854697</v>
          </cell>
          <cell r="K25">
            <v>4726537</v>
          </cell>
          <cell r="L25">
            <v>1593343</v>
          </cell>
          <cell r="M25">
            <v>46372349</v>
          </cell>
        </row>
        <row r="26">
          <cell r="B26">
            <v>10</v>
          </cell>
          <cell r="C26" t="str">
            <v>Laboratory Reimbursement</v>
          </cell>
          <cell r="D26">
            <v>149</v>
          </cell>
          <cell r="F26">
            <v>721675</v>
          </cell>
          <cell r="G26">
            <v>182935</v>
          </cell>
          <cell r="H26">
            <v>5341</v>
          </cell>
          <cell r="I26">
            <v>117384</v>
          </cell>
          <cell r="J26">
            <v>360499</v>
          </cell>
          <cell r="K26">
            <v>408303</v>
          </cell>
          <cell r="L26">
            <v>3618</v>
          </cell>
          <cell r="M26">
            <v>3607935</v>
          </cell>
        </row>
        <row r="28">
          <cell r="B28">
            <v>11</v>
          </cell>
          <cell r="C28" t="str">
            <v>Sub-Total</v>
          </cell>
          <cell r="D28" t="str">
            <v>Sum Lines 9 and 10</v>
          </cell>
          <cell r="F28">
            <v>12584728</v>
          </cell>
          <cell r="G28">
            <v>2493545</v>
          </cell>
          <cell r="H28">
            <v>1044384</v>
          </cell>
          <cell r="I28">
            <v>1944823</v>
          </cell>
          <cell r="J28">
            <v>5215196</v>
          </cell>
          <cell r="K28">
            <v>5134840</v>
          </cell>
          <cell r="L28">
            <v>1596961</v>
          </cell>
          <cell r="M28">
            <v>49980284</v>
          </cell>
        </row>
        <row r="30">
          <cell r="B30">
            <v>12</v>
          </cell>
          <cell r="C30" t="str">
            <v>Emergency Room Costs XIX</v>
          </cell>
          <cell r="D30">
            <v>217</v>
          </cell>
          <cell r="F30">
            <v>3704137</v>
          </cell>
          <cell r="G30">
            <v>940411</v>
          </cell>
          <cell r="H30">
            <v>0</v>
          </cell>
          <cell r="I30">
            <v>766602</v>
          </cell>
          <cell r="J30">
            <v>1716576</v>
          </cell>
          <cell r="K30">
            <v>2552872</v>
          </cell>
          <cell r="L30">
            <v>0</v>
          </cell>
          <cell r="M30">
            <v>6201816</v>
          </cell>
        </row>
        <row r="32">
          <cell r="B32">
            <v>13</v>
          </cell>
          <cell r="C32" t="str">
            <v>Reimbursed at 80%</v>
          </cell>
          <cell r="E32">
            <v>8</v>
          </cell>
          <cell r="F32">
            <v>2963309.6</v>
          </cell>
          <cell r="G32">
            <v>752328.8</v>
          </cell>
          <cell r="H32">
            <v>0</v>
          </cell>
          <cell r="I32">
            <v>613281.6</v>
          </cell>
          <cell r="J32">
            <v>1373260.8</v>
          </cell>
          <cell r="K32">
            <v>2042297.6</v>
          </cell>
          <cell r="L32">
            <v>0</v>
          </cell>
          <cell r="M32">
            <v>4961452.8</v>
          </cell>
        </row>
        <row r="34">
          <cell r="B34">
            <v>14</v>
          </cell>
          <cell r="C34" t="str">
            <v>Clinic Costs XIX</v>
          </cell>
          <cell r="D34">
            <v>202</v>
          </cell>
          <cell r="F34">
            <v>0</v>
          </cell>
          <cell r="G34">
            <v>0</v>
          </cell>
          <cell r="H34">
            <v>0</v>
          </cell>
          <cell r="I34">
            <v>0</v>
          </cell>
          <cell r="J34">
            <v>0</v>
          </cell>
          <cell r="K34">
            <v>0</v>
          </cell>
          <cell r="L34">
            <v>0</v>
          </cell>
          <cell r="M34">
            <v>14360836</v>
          </cell>
        </row>
        <row r="36">
          <cell r="B36">
            <v>15</v>
          </cell>
          <cell r="C36" t="str">
            <v>Reimbursed at 80%</v>
          </cell>
          <cell r="E36">
            <v>19</v>
          </cell>
          <cell r="F36">
            <v>0</v>
          </cell>
          <cell r="G36">
            <v>0</v>
          </cell>
          <cell r="H36">
            <v>0</v>
          </cell>
          <cell r="I36">
            <v>0</v>
          </cell>
          <cell r="J36">
            <v>0</v>
          </cell>
          <cell r="K36">
            <v>0</v>
          </cell>
          <cell r="L36">
            <v>0</v>
          </cell>
          <cell r="M36">
            <v>11488668.800000001</v>
          </cell>
        </row>
      </sheetData>
      <sheetData sheetId="7" refreshError="1">
        <row r="1">
          <cell r="A1">
            <v>1</v>
          </cell>
          <cell r="B1" t="str">
            <v>Line Number</v>
          </cell>
          <cell r="C1" t="str">
            <v>Inpatient Indigent Calculation - 5000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D2" t="str">
            <v>Hospital Index Number</v>
          </cell>
          <cell r="E2">
            <v>21</v>
          </cell>
          <cell r="F2">
            <v>23</v>
          </cell>
          <cell r="G2">
            <v>22</v>
          </cell>
          <cell r="H2">
            <v>24</v>
          </cell>
          <cell r="I2">
            <v>30</v>
          </cell>
          <cell r="J2">
            <v>40</v>
          </cell>
          <cell r="K2">
            <v>60</v>
          </cell>
          <cell r="L2">
            <v>70</v>
          </cell>
        </row>
        <row r="3">
          <cell r="A3">
            <v>3</v>
          </cell>
        </row>
        <row r="4">
          <cell r="A4">
            <v>4</v>
          </cell>
          <cell r="D4" t="str">
            <v>Apportionment of Costs Worksheet: Between Inpatient, Emergency, and Outpatient - Section 6000</v>
          </cell>
        </row>
        <row r="5">
          <cell r="A5">
            <v>5</v>
          </cell>
          <cell r="B5">
            <v>1</v>
          </cell>
          <cell r="C5" t="str">
            <v>Total Inpatient Costs</v>
          </cell>
          <cell r="D5">
            <v>34</v>
          </cell>
          <cell r="E5">
            <v>279494024.94293559</v>
          </cell>
          <cell r="F5">
            <v>47093122.560720898</v>
          </cell>
          <cell r="G5">
            <v>45409397.550498627</v>
          </cell>
          <cell r="H5">
            <v>30847848.631684069</v>
          </cell>
          <cell r="I5">
            <v>111706881.5955742</v>
          </cell>
          <cell r="J5">
            <v>37662771.253132492</v>
          </cell>
          <cell r="K5">
            <v>47677285.748872429</v>
          </cell>
          <cell r="L5">
            <v>539798719.03853393</v>
          </cell>
        </row>
        <row r="6">
          <cell r="A6">
            <v>6</v>
          </cell>
        </row>
        <row r="7">
          <cell r="A7">
            <v>7</v>
          </cell>
          <cell r="D7" t="str">
            <v>Cost Report Data Worksheet - Section 8000</v>
          </cell>
        </row>
        <row r="8">
          <cell r="A8">
            <v>8</v>
          </cell>
          <cell r="B8">
            <v>2</v>
          </cell>
          <cell r="C8" t="str">
            <v>Total Patient Days</v>
          </cell>
          <cell r="D8">
            <v>141</v>
          </cell>
          <cell r="E8">
            <v>166004</v>
          </cell>
          <cell r="F8">
            <v>30789</v>
          </cell>
          <cell r="G8">
            <v>12043</v>
          </cell>
          <cell r="H8">
            <v>19377</v>
          </cell>
          <cell r="I8">
            <v>70390</v>
          </cell>
          <cell r="J8">
            <v>26341</v>
          </cell>
          <cell r="K8">
            <v>40538</v>
          </cell>
          <cell r="L8">
            <v>244916</v>
          </cell>
        </row>
        <row r="9">
          <cell r="A9">
            <v>9</v>
          </cell>
        </row>
        <row r="10">
          <cell r="A10">
            <v>10</v>
          </cell>
          <cell r="B10">
            <v>3</v>
          </cell>
          <cell r="C10" t="str">
            <v>Average Cost Per Day</v>
          </cell>
          <cell r="D10" t="str">
            <v>Line 1 / Line 2</v>
          </cell>
          <cell r="E10">
            <v>1683.6583753580371</v>
          </cell>
          <cell r="F10">
            <v>1529.5437513631784</v>
          </cell>
          <cell r="G10">
            <v>3770.6051275013392</v>
          </cell>
          <cell r="H10">
            <v>1591.9826924541503</v>
          </cell>
          <cell r="I10">
            <v>1586.9708992125898</v>
          </cell>
          <cell r="J10">
            <v>1429.8155443275689</v>
          </cell>
          <cell r="K10">
            <v>1176.1134182463968</v>
          </cell>
          <cell r="L10">
            <v>2204.0157402478153</v>
          </cell>
        </row>
        <row r="11">
          <cell r="A11">
            <v>11</v>
          </cell>
        </row>
        <row r="12">
          <cell r="A12">
            <v>12</v>
          </cell>
        </row>
        <row r="13">
          <cell r="A13">
            <v>13</v>
          </cell>
        </row>
        <row r="14">
          <cell r="A14">
            <v>14</v>
          </cell>
          <cell r="D14" t="str">
            <v>Hospital Supplied Data Elements - Section 7000</v>
          </cell>
        </row>
        <row r="15">
          <cell r="A15">
            <v>15</v>
          </cell>
          <cell r="B15">
            <v>4</v>
          </cell>
          <cell r="C15" t="str">
            <v>Total Indigent Days</v>
          </cell>
          <cell r="D15">
            <v>40</v>
          </cell>
          <cell r="E15">
            <v>5629</v>
          </cell>
          <cell r="F15">
            <v>1455</v>
          </cell>
          <cell r="G15">
            <v>187</v>
          </cell>
          <cell r="H15">
            <v>747</v>
          </cell>
          <cell r="I15">
            <v>3718</v>
          </cell>
          <cell r="J15">
            <v>1867</v>
          </cell>
          <cell r="K15">
            <v>615</v>
          </cell>
          <cell r="L15">
            <v>14480</v>
          </cell>
        </row>
        <row r="16">
          <cell r="A16">
            <v>16</v>
          </cell>
        </row>
        <row r="17">
          <cell r="A17">
            <v>17</v>
          </cell>
          <cell r="B17">
            <v>5</v>
          </cell>
          <cell r="C17" t="str">
            <v>Medicaid Uninsured and Unreimbursed Patient Costs Not Paid - Public Hospitals Only</v>
          </cell>
          <cell r="D17">
            <v>0.9</v>
          </cell>
          <cell r="E17">
            <v>1</v>
          </cell>
          <cell r="F17">
            <v>1</v>
          </cell>
          <cell r="G17">
            <v>1</v>
          </cell>
          <cell r="H17">
            <v>1</v>
          </cell>
          <cell r="I17">
            <v>0.9</v>
          </cell>
          <cell r="J17">
            <v>0.9</v>
          </cell>
          <cell r="K17">
            <v>0.9</v>
          </cell>
          <cell r="L17">
            <v>0.9</v>
          </cell>
        </row>
        <row r="18">
          <cell r="A18">
            <v>18</v>
          </cell>
        </row>
        <row r="19">
          <cell r="A19">
            <v>19</v>
          </cell>
          <cell r="B19">
            <v>6</v>
          </cell>
          <cell r="C19" t="str">
            <v>Indigent Costs Line 3 Times Line 4 Times Line 5</v>
          </cell>
          <cell r="D19">
            <v>1</v>
          </cell>
          <cell r="E19">
            <v>9477312.9948903918</v>
          </cell>
          <cell r="F19">
            <v>2225486.1582334246</v>
          </cell>
          <cell r="G19">
            <v>705103.15884275048</v>
          </cell>
          <cell r="H19">
            <v>1189211.0712632502</v>
          </cell>
          <cell r="I19">
            <v>5310322.0229451675</v>
          </cell>
          <cell r="J19">
            <v>2402519.0591336139</v>
          </cell>
          <cell r="K19">
            <v>650978.77699938067</v>
          </cell>
          <cell r="L19">
            <v>28722733.126909532</v>
          </cell>
        </row>
        <row r="20">
          <cell r="A20">
            <v>20</v>
          </cell>
        </row>
      </sheetData>
      <sheetData sheetId="8" refreshError="1"/>
      <sheetData sheetId="9" refreshError="1">
        <row r="1">
          <cell r="A1">
            <v>1</v>
          </cell>
          <cell r="B1" t="str">
            <v>Line Number</v>
          </cell>
          <cell r="C1" t="str">
            <v>Hospital Supplied Data Elements - Section 7000</v>
          </cell>
          <cell r="D1" t="str">
            <v>Source or          Data Used At:</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C4" t="str">
            <v>Revenues</v>
          </cell>
          <cell r="D4" t="str">
            <v>Section 9000, 90XX.L, where XX = Hospital Index Number</v>
          </cell>
        </row>
        <row r="5">
          <cell r="A5">
            <v>5</v>
          </cell>
        </row>
        <row r="6">
          <cell r="A6">
            <v>6</v>
          </cell>
          <cell r="C6" t="str">
            <v>Routine Centers</v>
          </cell>
        </row>
        <row r="7">
          <cell r="A7">
            <v>7</v>
          </cell>
          <cell r="B7">
            <v>1</v>
          </cell>
          <cell r="C7" t="str">
            <v>Inpatient</v>
          </cell>
          <cell r="D7">
            <v>1</v>
          </cell>
          <cell r="E7">
            <v>161083364</v>
          </cell>
          <cell r="F7">
            <v>25538832</v>
          </cell>
          <cell r="G7">
            <v>7897410</v>
          </cell>
          <cell r="H7">
            <v>15986830</v>
          </cell>
          <cell r="I7">
            <v>85741020</v>
          </cell>
          <cell r="J7">
            <v>35304660</v>
          </cell>
          <cell r="K7">
            <v>37273489.5</v>
          </cell>
          <cell r="L7">
            <v>371923826</v>
          </cell>
        </row>
        <row r="8">
          <cell r="A8">
            <v>8</v>
          </cell>
          <cell r="B8">
            <v>2</v>
          </cell>
          <cell r="C8" t="str">
            <v>Emergency</v>
          </cell>
          <cell r="D8">
            <v>2</v>
          </cell>
          <cell r="E8">
            <v>0</v>
          </cell>
          <cell r="F8">
            <v>0</v>
          </cell>
          <cell r="G8">
            <v>0</v>
          </cell>
          <cell r="H8">
            <v>0</v>
          </cell>
          <cell r="I8">
            <v>43546</v>
          </cell>
          <cell r="J8">
            <v>0</v>
          </cell>
          <cell r="K8">
            <v>0</v>
          </cell>
          <cell r="L8">
            <v>719</v>
          </cell>
        </row>
        <row r="9">
          <cell r="A9">
            <v>9</v>
          </cell>
          <cell r="B9">
            <v>3</v>
          </cell>
          <cell r="C9" t="str">
            <v>Outpatient</v>
          </cell>
          <cell r="D9">
            <v>3</v>
          </cell>
          <cell r="E9">
            <v>2103697</v>
          </cell>
          <cell r="F9">
            <v>917908</v>
          </cell>
          <cell r="G9">
            <v>0</v>
          </cell>
          <cell r="H9">
            <v>779376</v>
          </cell>
          <cell r="I9">
            <v>5590178</v>
          </cell>
          <cell r="J9">
            <v>6526824</v>
          </cell>
          <cell r="K9">
            <v>0</v>
          </cell>
          <cell r="L9">
            <v>10083553</v>
          </cell>
        </row>
        <row r="10">
          <cell r="A10">
            <v>10</v>
          </cell>
          <cell r="B10">
            <v>4</v>
          </cell>
          <cell r="C10" t="str">
            <v>Clinics</v>
          </cell>
          <cell r="D10">
            <v>4</v>
          </cell>
          <cell r="E10">
            <v>0</v>
          </cell>
          <cell r="F10">
            <v>0</v>
          </cell>
          <cell r="G10">
            <v>0</v>
          </cell>
          <cell r="H10">
            <v>0</v>
          </cell>
          <cell r="I10">
            <v>0</v>
          </cell>
          <cell r="J10">
            <v>0</v>
          </cell>
          <cell r="K10">
            <v>0</v>
          </cell>
          <cell r="L10">
            <v>0</v>
          </cell>
        </row>
        <row r="11">
          <cell r="A11">
            <v>11</v>
          </cell>
        </row>
        <row r="12">
          <cell r="A12">
            <v>12</v>
          </cell>
          <cell r="B12">
            <v>5</v>
          </cell>
          <cell r="C12" t="str">
            <v>Total</v>
          </cell>
          <cell r="D12">
            <v>5</v>
          </cell>
          <cell r="E12">
            <v>163187061</v>
          </cell>
          <cell r="F12">
            <v>26456740</v>
          </cell>
          <cell r="G12">
            <v>7897410</v>
          </cell>
          <cell r="H12">
            <v>16766206</v>
          </cell>
          <cell r="I12">
            <v>91374744</v>
          </cell>
          <cell r="J12">
            <v>41831484</v>
          </cell>
          <cell r="K12">
            <v>37273489.5</v>
          </cell>
          <cell r="L12">
            <v>382008098</v>
          </cell>
        </row>
        <row r="13">
          <cell r="A13">
            <v>13</v>
          </cell>
        </row>
        <row r="14">
          <cell r="A14">
            <v>14</v>
          </cell>
          <cell r="C14" t="str">
            <v>Ancillary Centers</v>
          </cell>
        </row>
        <row r="15">
          <cell r="A15">
            <v>15</v>
          </cell>
          <cell r="B15">
            <v>6</v>
          </cell>
          <cell r="C15" t="str">
            <v>Inpatient</v>
          </cell>
          <cell r="D15">
            <v>12</v>
          </cell>
          <cell r="E15">
            <v>538121389</v>
          </cell>
          <cell r="F15">
            <v>96289197</v>
          </cell>
          <cell r="G15">
            <v>132834068</v>
          </cell>
          <cell r="H15">
            <v>60208044</v>
          </cell>
          <cell r="I15">
            <v>213960589</v>
          </cell>
          <cell r="J15">
            <v>49626675</v>
          </cell>
          <cell r="K15">
            <v>51925036.5</v>
          </cell>
          <cell r="L15">
            <v>928725652</v>
          </cell>
        </row>
        <row r="16">
          <cell r="A16">
            <v>16</v>
          </cell>
          <cell r="B16">
            <v>7</v>
          </cell>
          <cell r="C16" t="str">
            <v>Emergency</v>
          </cell>
          <cell r="D16">
            <v>13</v>
          </cell>
          <cell r="E16">
            <v>55163675</v>
          </cell>
          <cell r="F16">
            <v>43593095</v>
          </cell>
          <cell r="G16">
            <v>0</v>
          </cell>
          <cell r="H16">
            <v>27986063</v>
          </cell>
          <cell r="I16">
            <v>72768249</v>
          </cell>
          <cell r="J16">
            <v>53074110</v>
          </cell>
          <cell r="K16">
            <v>0</v>
          </cell>
          <cell r="L16">
            <v>112794111</v>
          </cell>
        </row>
        <row r="17">
          <cell r="A17">
            <v>17</v>
          </cell>
          <cell r="B17">
            <v>8</v>
          </cell>
          <cell r="C17" t="str">
            <v>Outpatient</v>
          </cell>
          <cell r="D17">
            <v>14</v>
          </cell>
          <cell r="E17">
            <v>314545699</v>
          </cell>
          <cell r="F17">
            <v>106847345</v>
          </cell>
          <cell r="G17">
            <v>61686250</v>
          </cell>
          <cell r="H17">
            <v>76590238</v>
          </cell>
          <cell r="I17">
            <v>266993304</v>
          </cell>
          <cell r="J17">
            <v>151787561</v>
          </cell>
          <cell r="K17">
            <v>14371292.5</v>
          </cell>
          <cell r="L17">
            <v>550763528</v>
          </cell>
        </row>
        <row r="18">
          <cell r="A18">
            <v>18</v>
          </cell>
          <cell r="B18">
            <v>9</v>
          </cell>
          <cell r="C18" t="str">
            <v>Clinics</v>
          </cell>
          <cell r="D18">
            <v>15</v>
          </cell>
          <cell r="E18">
            <v>0</v>
          </cell>
          <cell r="F18">
            <v>0</v>
          </cell>
          <cell r="G18">
            <v>0</v>
          </cell>
          <cell r="H18">
            <v>0</v>
          </cell>
          <cell r="I18">
            <v>0</v>
          </cell>
          <cell r="J18">
            <v>0</v>
          </cell>
          <cell r="K18">
            <v>0</v>
          </cell>
          <cell r="L18">
            <v>41080361.960000008</v>
          </cell>
        </row>
        <row r="19">
          <cell r="A19">
            <v>19</v>
          </cell>
        </row>
        <row r="20">
          <cell r="A20">
            <v>20</v>
          </cell>
          <cell r="B20">
            <v>10</v>
          </cell>
          <cell r="C20" t="str">
            <v>Total</v>
          </cell>
          <cell r="D20">
            <v>16</v>
          </cell>
          <cell r="E20">
            <v>907830763</v>
          </cell>
          <cell r="F20">
            <v>246729637</v>
          </cell>
          <cell r="G20">
            <v>194520318</v>
          </cell>
          <cell r="H20">
            <v>164784345</v>
          </cell>
          <cell r="I20">
            <v>553722142</v>
          </cell>
          <cell r="J20">
            <v>254488346</v>
          </cell>
          <cell r="K20">
            <v>66296329</v>
          </cell>
          <cell r="L20">
            <v>1633363652.96</v>
          </cell>
        </row>
        <row r="21">
          <cell r="A21">
            <v>21</v>
          </cell>
        </row>
        <row r="22">
          <cell r="A22">
            <v>22</v>
          </cell>
          <cell r="C22" t="str">
            <v>Outpatient Centers</v>
          </cell>
        </row>
        <row r="23">
          <cell r="A23">
            <v>23</v>
          </cell>
          <cell r="B23">
            <v>11</v>
          </cell>
          <cell r="C23" t="str">
            <v>Inpatient</v>
          </cell>
          <cell r="D23">
            <v>23</v>
          </cell>
          <cell r="E23">
            <v>0</v>
          </cell>
          <cell r="F23">
            <v>0</v>
          </cell>
          <cell r="G23">
            <v>0</v>
          </cell>
          <cell r="H23">
            <v>0</v>
          </cell>
          <cell r="I23">
            <v>0</v>
          </cell>
          <cell r="J23">
            <v>0</v>
          </cell>
          <cell r="K23">
            <v>12116</v>
          </cell>
          <cell r="L23">
            <v>727985</v>
          </cell>
        </row>
        <row r="24">
          <cell r="A24">
            <v>24</v>
          </cell>
          <cell r="B24">
            <v>12</v>
          </cell>
          <cell r="C24" t="str">
            <v>Emergency</v>
          </cell>
          <cell r="D24">
            <v>24</v>
          </cell>
          <cell r="E24">
            <v>42433597</v>
          </cell>
          <cell r="F24">
            <v>28279576</v>
          </cell>
          <cell r="G24">
            <v>0</v>
          </cell>
          <cell r="H24">
            <v>19112745</v>
          </cell>
          <cell r="I24">
            <v>64352641</v>
          </cell>
          <cell r="J24">
            <v>51725796</v>
          </cell>
          <cell r="K24">
            <v>0</v>
          </cell>
          <cell r="L24">
            <v>129946530</v>
          </cell>
        </row>
        <row r="25">
          <cell r="A25">
            <v>25</v>
          </cell>
          <cell r="B25">
            <v>13</v>
          </cell>
          <cell r="C25" t="str">
            <v>Outpatient</v>
          </cell>
          <cell r="D25">
            <v>25</v>
          </cell>
          <cell r="E25">
            <v>8807053</v>
          </cell>
          <cell r="F25">
            <v>9047057</v>
          </cell>
          <cell r="G25">
            <v>0</v>
          </cell>
          <cell r="H25">
            <v>4040622</v>
          </cell>
          <cell r="I25">
            <v>0</v>
          </cell>
          <cell r="J25">
            <v>0</v>
          </cell>
          <cell r="K25">
            <v>784742.5</v>
          </cell>
          <cell r="L25">
            <v>35611105</v>
          </cell>
        </row>
        <row r="26">
          <cell r="A26">
            <v>26</v>
          </cell>
          <cell r="B26">
            <v>14</v>
          </cell>
          <cell r="C26" t="str">
            <v>Clinics</v>
          </cell>
          <cell r="D26">
            <v>26</v>
          </cell>
          <cell r="E26">
            <v>0</v>
          </cell>
          <cell r="F26">
            <v>0</v>
          </cell>
          <cell r="G26">
            <v>0</v>
          </cell>
          <cell r="H26">
            <v>0</v>
          </cell>
          <cell r="I26">
            <v>0</v>
          </cell>
          <cell r="J26">
            <v>0</v>
          </cell>
          <cell r="K26">
            <v>0</v>
          </cell>
          <cell r="L26">
            <v>22866977</v>
          </cell>
        </row>
        <row r="27">
          <cell r="A27">
            <v>27</v>
          </cell>
        </row>
        <row r="28">
          <cell r="A28">
            <v>28</v>
          </cell>
          <cell r="B28">
            <v>15</v>
          </cell>
          <cell r="C28" t="str">
            <v>Total</v>
          </cell>
          <cell r="D28">
            <v>27</v>
          </cell>
          <cell r="E28">
            <v>51240650</v>
          </cell>
          <cell r="F28">
            <v>37326633</v>
          </cell>
          <cell r="G28">
            <v>0</v>
          </cell>
          <cell r="H28">
            <v>23153367</v>
          </cell>
          <cell r="I28">
            <v>64352641</v>
          </cell>
          <cell r="J28">
            <v>51725796</v>
          </cell>
          <cell r="K28">
            <v>796858.5</v>
          </cell>
          <cell r="L28">
            <v>189152597</v>
          </cell>
        </row>
        <row r="29">
          <cell r="A29">
            <v>29</v>
          </cell>
        </row>
        <row r="30">
          <cell r="A30">
            <v>30</v>
          </cell>
          <cell r="B30">
            <v>16</v>
          </cell>
          <cell r="C30" t="str">
            <v>Sub-total</v>
          </cell>
          <cell r="E30">
            <v>1122258474</v>
          </cell>
          <cell r="F30">
            <v>310513010</v>
          </cell>
          <cell r="G30">
            <v>202417728</v>
          </cell>
          <cell r="H30">
            <v>204703918</v>
          </cell>
          <cell r="I30">
            <v>709449527</v>
          </cell>
          <cell r="J30">
            <v>348045626</v>
          </cell>
          <cell r="K30">
            <v>104366677</v>
          </cell>
          <cell r="L30">
            <v>2204524347.96</v>
          </cell>
        </row>
        <row r="31">
          <cell r="A31">
            <v>31</v>
          </cell>
        </row>
        <row r="32">
          <cell r="A32">
            <v>32</v>
          </cell>
          <cell r="B32">
            <v>17</v>
          </cell>
          <cell r="C32" t="str">
            <v>HHA</v>
          </cell>
        </row>
        <row r="33">
          <cell r="A33">
            <v>33</v>
          </cell>
          <cell r="B33">
            <v>18</v>
          </cell>
          <cell r="C33" t="str">
            <v>Inpatient</v>
          </cell>
          <cell r="E33">
            <v>0</v>
          </cell>
          <cell r="F33">
            <v>0</v>
          </cell>
          <cell r="G33">
            <v>0</v>
          </cell>
          <cell r="H33">
            <v>0</v>
          </cell>
          <cell r="I33">
            <v>0</v>
          </cell>
          <cell r="J33">
            <v>0</v>
          </cell>
          <cell r="K33">
            <v>0</v>
          </cell>
          <cell r="L33">
            <v>0</v>
          </cell>
        </row>
        <row r="34">
          <cell r="A34">
            <v>34</v>
          </cell>
          <cell r="B34">
            <v>19</v>
          </cell>
          <cell r="C34" t="str">
            <v>Emergency</v>
          </cell>
          <cell r="E34">
            <v>0</v>
          </cell>
          <cell r="F34">
            <v>0</v>
          </cell>
          <cell r="G34">
            <v>0</v>
          </cell>
          <cell r="H34">
            <v>0</v>
          </cell>
          <cell r="I34">
            <v>0</v>
          </cell>
          <cell r="J34">
            <v>0</v>
          </cell>
          <cell r="K34">
            <v>0</v>
          </cell>
          <cell r="L34">
            <v>0</v>
          </cell>
        </row>
        <row r="35">
          <cell r="A35">
            <v>35</v>
          </cell>
          <cell r="B35">
            <v>20</v>
          </cell>
          <cell r="C35" t="str">
            <v>Outpatient</v>
          </cell>
          <cell r="E35">
            <v>0</v>
          </cell>
          <cell r="F35">
            <v>0</v>
          </cell>
          <cell r="G35">
            <v>0</v>
          </cell>
          <cell r="H35">
            <v>0</v>
          </cell>
          <cell r="I35">
            <v>0</v>
          </cell>
          <cell r="J35">
            <v>0</v>
          </cell>
          <cell r="K35">
            <v>0</v>
          </cell>
          <cell r="L35">
            <v>44817693</v>
          </cell>
        </row>
        <row r="36">
          <cell r="A36">
            <v>36</v>
          </cell>
          <cell r="B36">
            <v>21</v>
          </cell>
          <cell r="C36" t="str">
            <v>Clinics</v>
          </cell>
          <cell r="E36">
            <v>0</v>
          </cell>
          <cell r="F36">
            <v>0</v>
          </cell>
          <cell r="G36">
            <v>0</v>
          </cell>
          <cell r="H36">
            <v>0</v>
          </cell>
          <cell r="I36">
            <v>0</v>
          </cell>
          <cell r="J36">
            <v>0</v>
          </cell>
          <cell r="K36">
            <v>0</v>
          </cell>
          <cell r="L36">
            <v>0</v>
          </cell>
        </row>
        <row r="37">
          <cell r="A37">
            <v>37</v>
          </cell>
        </row>
        <row r="38">
          <cell r="A38">
            <v>38</v>
          </cell>
          <cell r="B38">
            <v>22</v>
          </cell>
          <cell r="C38" t="str">
            <v>Total</v>
          </cell>
          <cell r="E38">
            <v>0</v>
          </cell>
          <cell r="F38">
            <v>0</v>
          </cell>
          <cell r="G38">
            <v>0</v>
          </cell>
          <cell r="H38">
            <v>0</v>
          </cell>
          <cell r="I38">
            <v>0</v>
          </cell>
          <cell r="J38">
            <v>0</v>
          </cell>
          <cell r="K38">
            <v>0</v>
          </cell>
          <cell r="L38">
            <v>44817693</v>
          </cell>
        </row>
        <row r="39">
          <cell r="A39">
            <v>39</v>
          </cell>
        </row>
        <row r="40">
          <cell r="A40">
            <v>40</v>
          </cell>
          <cell r="C40" t="str">
            <v>Sub-Provider</v>
          </cell>
        </row>
        <row r="41">
          <cell r="A41">
            <v>41</v>
          </cell>
          <cell r="B41">
            <v>23</v>
          </cell>
          <cell r="C41" t="str">
            <v>Inpatient</v>
          </cell>
          <cell r="E41">
            <v>14829026.5</v>
          </cell>
          <cell r="F41">
            <v>0</v>
          </cell>
          <cell r="G41">
            <v>2324265</v>
          </cell>
          <cell r="H41">
            <v>0</v>
          </cell>
          <cell r="I41">
            <v>0</v>
          </cell>
          <cell r="J41">
            <v>0</v>
          </cell>
          <cell r="K41">
            <v>0</v>
          </cell>
          <cell r="L41">
            <v>37513685</v>
          </cell>
        </row>
        <row r="42">
          <cell r="A42">
            <v>42</v>
          </cell>
          <cell r="B42">
            <v>24</v>
          </cell>
          <cell r="C42" t="str">
            <v>Emergency</v>
          </cell>
          <cell r="E42">
            <v>0</v>
          </cell>
          <cell r="F42">
            <v>0</v>
          </cell>
          <cell r="H42">
            <v>0</v>
          </cell>
          <cell r="I42">
            <v>0</v>
          </cell>
          <cell r="J42">
            <v>0</v>
          </cell>
          <cell r="K42">
            <v>0</v>
          </cell>
          <cell r="L42">
            <v>4050666</v>
          </cell>
        </row>
        <row r="43">
          <cell r="A43">
            <v>43</v>
          </cell>
          <cell r="B43">
            <v>25</v>
          </cell>
          <cell r="C43" t="str">
            <v>Outpatient</v>
          </cell>
          <cell r="E43">
            <v>0</v>
          </cell>
          <cell r="F43">
            <v>0</v>
          </cell>
          <cell r="H43">
            <v>0</v>
          </cell>
          <cell r="I43">
            <v>0</v>
          </cell>
          <cell r="J43">
            <v>0</v>
          </cell>
          <cell r="K43">
            <v>0</v>
          </cell>
          <cell r="L43">
            <v>29598022</v>
          </cell>
        </row>
        <row r="44">
          <cell r="A44">
            <v>44</v>
          </cell>
          <cell r="B44">
            <v>26</v>
          </cell>
          <cell r="C44" t="str">
            <v>Clinics</v>
          </cell>
          <cell r="F44">
            <v>0</v>
          </cell>
          <cell r="H44">
            <v>0</v>
          </cell>
          <cell r="I44">
            <v>0</v>
          </cell>
          <cell r="J44">
            <v>0</v>
          </cell>
          <cell r="K44">
            <v>0</v>
          </cell>
          <cell r="L44">
            <v>245780</v>
          </cell>
        </row>
        <row r="45">
          <cell r="A45">
            <v>45</v>
          </cell>
          <cell r="B45">
            <v>27</v>
          </cell>
          <cell r="C45" t="str">
            <v>Other</v>
          </cell>
          <cell r="E45">
            <v>43931324.5</v>
          </cell>
          <cell r="F45">
            <v>5280368</v>
          </cell>
          <cell r="G45">
            <v>6608225</v>
          </cell>
          <cell r="H45">
            <v>5059920</v>
          </cell>
          <cell r="I45">
            <v>0</v>
          </cell>
          <cell r="J45">
            <v>0</v>
          </cell>
          <cell r="K45">
            <v>718325</v>
          </cell>
          <cell r="L45">
            <v>276109160.60000002</v>
          </cell>
        </row>
        <row r="46">
          <cell r="A46">
            <v>46</v>
          </cell>
        </row>
        <row r="47">
          <cell r="A47">
            <v>47</v>
          </cell>
          <cell r="B47">
            <v>28</v>
          </cell>
          <cell r="C47" t="str">
            <v>Total</v>
          </cell>
          <cell r="E47">
            <v>58760351</v>
          </cell>
          <cell r="F47">
            <v>5280368</v>
          </cell>
          <cell r="G47">
            <v>8932490</v>
          </cell>
          <cell r="H47">
            <v>5059920</v>
          </cell>
          <cell r="I47">
            <v>0</v>
          </cell>
          <cell r="J47">
            <v>0</v>
          </cell>
          <cell r="K47">
            <v>718325</v>
          </cell>
          <cell r="L47">
            <v>347517313.60000002</v>
          </cell>
        </row>
        <row r="48">
          <cell r="A48">
            <v>48</v>
          </cell>
        </row>
        <row r="49">
          <cell r="A49">
            <v>49</v>
          </cell>
          <cell r="B49">
            <v>29</v>
          </cell>
          <cell r="C49" t="str">
            <v xml:space="preserve">Total Revenues </v>
          </cell>
          <cell r="E49">
            <v>1181018825</v>
          </cell>
          <cell r="F49">
            <v>315793378</v>
          </cell>
          <cell r="G49">
            <v>211350218</v>
          </cell>
          <cell r="H49">
            <v>209763838</v>
          </cell>
          <cell r="I49">
            <v>709449527</v>
          </cell>
          <cell r="J49">
            <v>348045626</v>
          </cell>
          <cell r="K49">
            <v>105085002</v>
          </cell>
          <cell r="L49">
            <v>2596859354.5599999</v>
          </cell>
        </row>
        <row r="50">
          <cell r="A50">
            <v>50</v>
          </cell>
        </row>
        <row r="51">
          <cell r="A51">
            <v>51</v>
          </cell>
          <cell r="D51" t="str">
            <v>Cost Report Data Worksheet - Section 8000</v>
          </cell>
        </row>
        <row r="52">
          <cell r="A52">
            <v>52</v>
          </cell>
          <cell r="B52">
            <v>30</v>
          </cell>
          <cell r="C52" t="str">
            <v>Revenues per Worksheet G-2, Part l, Line 25, Column 3</v>
          </cell>
          <cell r="D52">
            <v>142</v>
          </cell>
          <cell r="E52">
            <v>1181018825</v>
          </cell>
          <cell r="F52">
            <v>315793378</v>
          </cell>
          <cell r="G52">
            <v>211350218</v>
          </cell>
          <cell r="H52">
            <v>209763838</v>
          </cell>
          <cell r="I52">
            <v>709449527</v>
          </cell>
          <cell r="J52">
            <v>348045626</v>
          </cell>
          <cell r="K52">
            <v>105085002</v>
          </cell>
          <cell r="L52">
            <v>2596859355</v>
          </cell>
        </row>
        <row r="53">
          <cell r="A53">
            <v>53</v>
          </cell>
        </row>
        <row r="54">
          <cell r="A54">
            <v>54</v>
          </cell>
          <cell r="B54">
            <v>31</v>
          </cell>
          <cell r="C54" t="str">
            <v>Difference</v>
          </cell>
          <cell r="E54">
            <v>0</v>
          </cell>
          <cell r="F54">
            <v>0</v>
          </cell>
          <cell r="G54">
            <v>0</v>
          </cell>
          <cell r="H54">
            <v>0</v>
          </cell>
          <cell r="I54">
            <v>0</v>
          </cell>
          <cell r="J54">
            <v>0</v>
          </cell>
          <cell r="K54">
            <v>0</v>
          </cell>
          <cell r="L54">
            <v>-0.44000005722045898</v>
          </cell>
        </row>
        <row r="55">
          <cell r="A55">
            <v>55</v>
          </cell>
        </row>
        <row r="56">
          <cell r="A56">
            <v>56</v>
          </cell>
        </row>
        <row r="57">
          <cell r="A57">
            <v>57</v>
          </cell>
          <cell r="C57" t="str">
            <v>Collections</v>
          </cell>
          <cell r="D57" t="str">
            <v>Section 9000, 90XX.L, where XX = Hospital Index Number</v>
          </cell>
        </row>
        <row r="58">
          <cell r="A58">
            <v>58</v>
          </cell>
        </row>
        <row r="59">
          <cell r="A59">
            <v>59</v>
          </cell>
          <cell r="B59">
            <v>32</v>
          </cell>
          <cell r="C59" t="str">
            <v>Inpatient</v>
          </cell>
          <cell r="E59">
            <v>152159560</v>
          </cell>
          <cell r="F59">
            <v>29564687</v>
          </cell>
          <cell r="G59">
            <v>27342552</v>
          </cell>
          <cell r="H59">
            <v>21200031</v>
          </cell>
          <cell r="I59">
            <v>74178073</v>
          </cell>
          <cell r="J59">
            <v>25596844</v>
          </cell>
          <cell r="K59">
            <v>16240171</v>
          </cell>
          <cell r="L59">
            <v>278155436</v>
          </cell>
        </row>
        <row r="60">
          <cell r="A60">
            <v>60</v>
          </cell>
          <cell r="B60">
            <v>33</v>
          </cell>
          <cell r="C60" t="str">
            <v>Emergency</v>
          </cell>
          <cell r="D60">
            <v>6</v>
          </cell>
          <cell r="E60">
            <v>18707622</v>
          </cell>
          <cell r="F60">
            <v>22097126</v>
          </cell>
          <cell r="G60">
            <v>0</v>
          </cell>
          <cell r="H60">
            <v>15469416</v>
          </cell>
          <cell r="I60">
            <v>27618209</v>
          </cell>
          <cell r="J60">
            <v>19361801</v>
          </cell>
          <cell r="K60">
            <v>0</v>
          </cell>
          <cell r="L60">
            <v>34178925</v>
          </cell>
        </row>
        <row r="61">
          <cell r="A61">
            <v>61</v>
          </cell>
          <cell r="B61">
            <v>34</v>
          </cell>
          <cell r="C61" t="str">
            <v>Outpatient</v>
          </cell>
          <cell r="E61">
            <v>106741732</v>
          </cell>
          <cell r="F61">
            <v>44092204</v>
          </cell>
          <cell r="G61">
            <v>27115574</v>
          </cell>
          <cell r="H61">
            <v>34938959</v>
          </cell>
          <cell r="I61">
            <v>98764133</v>
          </cell>
          <cell r="J61">
            <v>55591805</v>
          </cell>
          <cell r="K61">
            <v>5400330</v>
          </cell>
          <cell r="L61">
            <v>179445013</v>
          </cell>
        </row>
        <row r="62">
          <cell r="A62">
            <v>62</v>
          </cell>
          <cell r="B62">
            <v>35</v>
          </cell>
          <cell r="C62" t="str">
            <v>Clinic</v>
          </cell>
          <cell r="D62">
            <v>17</v>
          </cell>
          <cell r="E62">
            <v>0</v>
          </cell>
          <cell r="F62">
            <v>0</v>
          </cell>
          <cell r="G62">
            <v>0</v>
          </cell>
          <cell r="H62">
            <v>0</v>
          </cell>
          <cell r="I62">
            <v>0</v>
          </cell>
          <cell r="J62">
            <v>0</v>
          </cell>
          <cell r="K62">
            <v>0</v>
          </cell>
          <cell r="L62">
            <v>3165932.79</v>
          </cell>
        </row>
        <row r="63">
          <cell r="A63">
            <v>63</v>
          </cell>
          <cell r="B63">
            <v>36</v>
          </cell>
          <cell r="C63" t="str">
            <v>Total</v>
          </cell>
          <cell r="E63">
            <v>277608914</v>
          </cell>
          <cell r="F63">
            <v>95754017</v>
          </cell>
          <cell r="G63">
            <v>54458126</v>
          </cell>
          <cell r="H63">
            <v>71608406</v>
          </cell>
          <cell r="I63">
            <v>200560415</v>
          </cell>
          <cell r="J63">
            <v>100550450</v>
          </cell>
          <cell r="K63">
            <v>21640501</v>
          </cell>
          <cell r="L63">
            <v>494945306.79000002</v>
          </cell>
        </row>
        <row r="64">
          <cell r="A64">
            <v>64</v>
          </cell>
        </row>
        <row r="65">
          <cell r="A65">
            <v>65</v>
          </cell>
        </row>
        <row r="66">
          <cell r="A66">
            <v>66</v>
          </cell>
        </row>
        <row r="67">
          <cell r="A67">
            <v>67</v>
          </cell>
          <cell r="B67">
            <v>37</v>
          </cell>
          <cell r="C67" t="str">
            <v>Indigent Days</v>
          </cell>
          <cell r="D67" t="str">
            <v>Section 9000, 90XX.n, where XX = Hospital Index Number</v>
          </cell>
        </row>
        <row r="68">
          <cell r="A68">
            <v>68</v>
          </cell>
        </row>
        <row r="69">
          <cell r="A69">
            <v>69</v>
          </cell>
          <cell r="B69">
            <v>38</v>
          </cell>
          <cell r="C69" t="str">
            <v>DSS Criterian Days</v>
          </cell>
          <cell r="E69">
            <v>5629</v>
          </cell>
          <cell r="F69">
            <v>1455</v>
          </cell>
          <cell r="G69">
            <v>187</v>
          </cell>
          <cell r="H69">
            <v>747</v>
          </cell>
          <cell r="I69">
            <v>806</v>
          </cell>
          <cell r="J69">
            <v>283</v>
          </cell>
          <cell r="K69">
            <v>97</v>
          </cell>
          <cell r="L69">
            <v>2875</v>
          </cell>
        </row>
        <row r="70">
          <cell r="A70">
            <v>70</v>
          </cell>
          <cell r="B70">
            <v>39</v>
          </cell>
          <cell r="C70" t="str">
            <v>Hospital Criteria Days</v>
          </cell>
          <cell r="E70">
            <v>0</v>
          </cell>
          <cell r="F70">
            <v>0</v>
          </cell>
          <cell r="G70">
            <v>0</v>
          </cell>
          <cell r="H70">
            <v>0</v>
          </cell>
          <cell r="I70">
            <v>2912</v>
          </cell>
          <cell r="J70">
            <v>1584</v>
          </cell>
          <cell r="K70">
            <v>518</v>
          </cell>
          <cell r="L70">
            <v>11605</v>
          </cell>
        </row>
        <row r="71">
          <cell r="A71">
            <v>71</v>
          </cell>
        </row>
        <row r="72">
          <cell r="A72">
            <v>72</v>
          </cell>
          <cell r="B72">
            <v>40</v>
          </cell>
          <cell r="C72" t="str">
            <v>Total Indigent Days</v>
          </cell>
          <cell r="D72">
            <v>4</v>
          </cell>
          <cell r="E72">
            <v>5629</v>
          </cell>
          <cell r="F72">
            <v>1455</v>
          </cell>
          <cell r="G72">
            <v>187</v>
          </cell>
          <cell r="H72">
            <v>747</v>
          </cell>
          <cell r="I72">
            <v>3718</v>
          </cell>
          <cell r="J72">
            <v>1867</v>
          </cell>
          <cell r="K72">
            <v>615</v>
          </cell>
          <cell r="L72">
            <v>14480</v>
          </cell>
        </row>
        <row r="73">
          <cell r="A73">
            <v>73</v>
          </cell>
        </row>
        <row r="74">
          <cell r="A74">
            <v>74</v>
          </cell>
        </row>
        <row r="75">
          <cell r="A75">
            <v>75</v>
          </cell>
          <cell r="B75">
            <v>41</v>
          </cell>
          <cell r="C75" t="str">
            <v>Charity Care Charges</v>
          </cell>
          <cell r="D75" t="str">
            <v>Section 9000, 90XX.n, where XX = Hospital Index Number</v>
          </cell>
        </row>
        <row r="76">
          <cell r="A76">
            <v>76</v>
          </cell>
        </row>
        <row r="77">
          <cell r="A77">
            <v>77</v>
          </cell>
        </row>
        <row r="78">
          <cell r="A78">
            <v>78</v>
          </cell>
          <cell r="B78">
            <v>42</v>
          </cell>
          <cell r="C78" t="str">
            <v>Inpatient</v>
          </cell>
          <cell r="E78">
            <v>24530527</v>
          </cell>
          <cell r="F78">
            <v>6140033</v>
          </cell>
          <cell r="G78">
            <v>944580</v>
          </cell>
          <cell r="H78">
            <v>3203099</v>
          </cell>
          <cell r="I78">
            <v>13345258</v>
          </cell>
          <cell r="J78">
            <v>8097840</v>
          </cell>
          <cell r="K78">
            <v>1206174</v>
          </cell>
          <cell r="L78">
            <v>81209676</v>
          </cell>
        </row>
        <row r="79">
          <cell r="A79">
            <v>79</v>
          </cell>
          <cell r="B79">
            <v>43</v>
          </cell>
          <cell r="C79" t="str">
            <v>Emergency</v>
          </cell>
          <cell r="E79">
            <v>19618919</v>
          </cell>
          <cell r="F79">
            <v>11934020</v>
          </cell>
          <cell r="G79">
            <v>0</v>
          </cell>
          <cell r="H79">
            <v>7009338</v>
          </cell>
          <cell r="I79">
            <v>24740402</v>
          </cell>
          <cell r="J79">
            <v>24076911</v>
          </cell>
          <cell r="K79">
            <v>0</v>
          </cell>
          <cell r="L79">
            <v>37772395</v>
          </cell>
        </row>
        <row r="80">
          <cell r="A80">
            <v>80</v>
          </cell>
          <cell r="B80">
            <v>44</v>
          </cell>
          <cell r="C80" t="str">
            <v>Outpatient</v>
          </cell>
          <cell r="D80">
            <v>1</v>
          </cell>
          <cell r="E80">
            <v>8885168</v>
          </cell>
          <cell r="F80">
            <v>1962119</v>
          </cell>
          <cell r="G80">
            <v>3209939</v>
          </cell>
          <cell r="H80">
            <v>1806895</v>
          </cell>
          <cell r="I80">
            <v>7144273</v>
          </cell>
          <cell r="J80">
            <v>6328749</v>
          </cell>
          <cell r="K80">
            <v>299918</v>
          </cell>
          <cell r="L80">
            <v>38236812</v>
          </cell>
        </row>
        <row r="81">
          <cell r="A81">
            <v>81</v>
          </cell>
          <cell r="B81">
            <v>45</v>
          </cell>
          <cell r="C81" t="str">
            <v>Clinic</v>
          </cell>
          <cell r="E81">
            <v>0</v>
          </cell>
          <cell r="F81">
            <v>0</v>
          </cell>
          <cell r="G81">
            <v>0</v>
          </cell>
          <cell r="H81">
            <v>0</v>
          </cell>
          <cell r="I81">
            <v>0</v>
          </cell>
          <cell r="J81">
            <v>0</v>
          </cell>
          <cell r="K81">
            <v>0</v>
          </cell>
          <cell r="L81">
            <v>20564224</v>
          </cell>
        </row>
        <row r="82">
          <cell r="A82">
            <v>82</v>
          </cell>
        </row>
        <row r="83">
          <cell r="A83">
            <v>83</v>
          </cell>
          <cell r="B83">
            <v>46</v>
          </cell>
          <cell r="C83" t="str">
            <v>Total Charity Care Charges</v>
          </cell>
          <cell r="E83">
            <v>53034614</v>
          </cell>
          <cell r="F83">
            <v>20036172</v>
          </cell>
          <cell r="G83">
            <v>4154519</v>
          </cell>
          <cell r="H83">
            <v>12019332</v>
          </cell>
          <cell r="I83">
            <v>45229933</v>
          </cell>
          <cell r="J83">
            <v>38503500</v>
          </cell>
          <cell r="K83">
            <v>1506092</v>
          </cell>
          <cell r="L83">
            <v>177783107</v>
          </cell>
        </row>
      </sheetData>
      <sheetData sheetId="10" refreshError="1">
        <row r="1">
          <cell r="A1">
            <v>1</v>
          </cell>
          <cell r="B1" t="str">
            <v>Line Number</v>
          </cell>
          <cell r="C1" t="str">
            <v>Cost Report Data Worksheet - Section 8000</v>
          </cell>
          <cell r="D1" t="str">
            <v>Source</v>
          </cell>
          <cell r="E1" t="str">
            <v>Data Used At:</v>
          </cell>
          <cell r="F1" t="str">
            <v>Presbyterian Hospital</v>
          </cell>
          <cell r="G1" t="str">
            <v>Presbyterian Hospital Matthews</v>
          </cell>
          <cell r="H1" t="str">
            <v>Presbyterian Orthopedic Hospital</v>
          </cell>
          <cell r="I1" t="str">
            <v>Presbyterian Hospital Huntersville</v>
          </cell>
          <cell r="J1" t="str">
            <v>Mercy Hospital</v>
          </cell>
          <cell r="K1" t="str">
            <v>University Hospital</v>
          </cell>
          <cell r="L1" t="str">
            <v>Carolinas Rehabilitation</v>
          </cell>
          <cell r="M1" t="str">
            <v>Carolinas Medical Center</v>
          </cell>
        </row>
        <row r="2">
          <cell r="A2">
            <v>2</v>
          </cell>
          <cell r="C2" t="str">
            <v>Hospital Index Number</v>
          </cell>
          <cell r="F2">
            <v>21</v>
          </cell>
          <cell r="G2">
            <v>23</v>
          </cell>
          <cell r="H2">
            <v>22</v>
          </cell>
          <cell r="I2">
            <v>24</v>
          </cell>
          <cell r="J2">
            <v>30</v>
          </cell>
          <cell r="K2">
            <v>40</v>
          </cell>
          <cell r="L2">
            <v>60</v>
          </cell>
          <cell r="M2">
            <v>70</v>
          </cell>
        </row>
        <row r="3">
          <cell r="A3">
            <v>3</v>
          </cell>
          <cell r="C3" t="str">
            <v>Medicaid Cost Report Worksheet B, Part I</v>
          </cell>
          <cell r="D3" t="str">
            <v>HCFA 2552 - 96, Worksheet B, Part l,  Reference Section 90XX.a, where XX = Hospital Index Number</v>
          </cell>
          <cell r="F3" t="str">
            <v>Title XIX, Column 27</v>
          </cell>
          <cell r="G3" t="str">
            <v>Title XIX, Column 27</v>
          </cell>
          <cell r="H3" t="str">
            <v>Title XIX, Column 27</v>
          </cell>
          <cell r="I3" t="str">
            <v>Title XIX, Column 27</v>
          </cell>
          <cell r="J3" t="str">
            <v>Title XIX, Column 27</v>
          </cell>
          <cell r="K3" t="str">
            <v>Title XIX, Column 27</v>
          </cell>
          <cell r="L3" t="str">
            <v>Title XIX, Column 27</v>
          </cell>
          <cell r="M3" t="str">
            <v>Title XIX, Column 27</v>
          </cell>
        </row>
        <row r="4">
          <cell r="A4">
            <v>4</v>
          </cell>
        </row>
        <row r="5">
          <cell r="A5">
            <v>5</v>
          </cell>
          <cell r="C5" t="str">
            <v>Inpatient Centers</v>
          </cell>
        </row>
        <row r="6">
          <cell r="A6">
            <v>6</v>
          </cell>
          <cell r="B6">
            <v>25</v>
          </cell>
          <cell r="C6" t="str">
            <v>Adults &amp; Pediatrics</v>
          </cell>
          <cell r="F6">
            <v>114090859</v>
          </cell>
          <cell r="G6">
            <v>20607839</v>
          </cell>
          <cell r="H6">
            <v>8339031</v>
          </cell>
          <cell r="I6">
            <v>12984142</v>
          </cell>
          <cell r="J6">
            <v>49467648</v>
          </cell>
          <cell r="K6">
            <v>26048507</v>
          </cell>
          <cell r="L6">
            <v>23603983</v>
          </cell>
          <cell r="M6">
            <v>153561070</v>
          </cell>
        </row>
        <row r="7">
          <cell r="A7">
            <v>7</v>
          </cell>
          <cell r="B7">
            <v>26</v>
          </cell>
          <cell r="C7" t="str">
            <v>Intensive Care Unit</v>
          </cell>
          <cell r="F7">
            <v>9754902</v>
          </cell>
          <cell r="G7">
            <v>4067068</v>
          </cell>
          <cell r="H7">
            <v>0</v>
          </cell>
          <cell r="I7">
            <v>1971246</v>
          </cell>
          <cell r="J7">
            <v>5649903</v>
          </cell>
          <cell r="K7">
            <v>3287303</v>
          </cell>
          <cell r="L7">
            <v>0</v>
          </cell>
          <cell r="M7">
            <v>17039665</v>
          </cell>
        </row>
        <row r="8">
          <cell r="A8">
            <v>8</v>
          </cell>
          <cell r="B8">
            <v>27</v>
          </cell>
          <cell r="C8" t="str">
            <v>Coronary Care Unit</v>
          </cell>
          <cell r="F8">
            <v>5871557</v>
          </cell>
          <cell r="G8">
            <v>0</v>
          </cell>
          <cell r="H8">
            <v>0</v>
          </cell>
          <cell r="I8">
            <v>0</v>
          </cell>
          <cell r="J8">
            <v>6634473</v>
          </cell>
          <cell r="K8">
            <v>0</v>
          </cell>
          <cell r="L8">
            <v>0</v>
          </cell>
          <cell r="M8">
            <v>9210701</v>
          </cell>
        </row>
        <row r="9">
          <cell r="A9">
            <v>9</v>
          </cell>
          <cell r="B9">
            <v>27.01</v>
          </cell>
          <cell r="C9" t="str">
            <v>CVRU</v>
          </cell>
          <cell r="F9">
            <v>1831877</v>
          </cell>
          <cell r="G9">
            <v>0</v>
          </cell>
          <cell r="H9">
            <v>0</v>
          </cell>
          <cell r="I9">
            <v>0</v>
          </cell>
          <cell r="J9">
            <v>0</v>
          </cell>
          <cell r="K9">
            <v>0</v>
          </cell>
          <cell r="L9">
            <v>0</v>
          </cell>
          <cell r="M9">
            <v>3987008</v>
          </cell>
        </row>
        <row r="10">
          <cell r="A10">
            <v>10</v>
          </cell>
          <cell r="B10">
            <v>29</v>
          </cell>
          <cell r="C10" t="str">
            <v>Neonate Intensive Care Unit</v>
          </cell>
          <cell r="F10">
            <v>0</v>
          </cell>
          <cell r="G10">
            <v>0</v>
          </cell>
          <cell r="H10">
            <v>0</v>
          </cell>
          <cell r="I10">
            <v>1097690</v>
          </cell>
          <cell r="J10">
            <v>3314540</v>
          </cell>
          <cell r="K10">
            <v>3247658</v>
          </cell>
          <cell r="L10">
            <v>0</v>
          </cell>
          <cell r="M10">
            <v>22763383</v>
          </cell>
        </row>
        <row r="11">
          <cell r="A11">
            <v>11</v>
          </cell>
          <cell r="B11">
            <v>29.01</v>
          </cell>
          <cell r="C11" t="str">
            <v>NICU</v>
          </cell>
          <cell r="F11">
            <v>0</v>
          </cell>
          <cell r="G11">
            <v>0</v>
          </cell>
          <cell r="H11">
            <v>0</v>
          </cell>
          <cell r="I11">
            <v>0</v>
          </cell>
          <cell r="J11">
            <v>0</v>
          </cell>
          <cell r="K11">
            <v>0</v>
          </cell>
          <cell r="L11">
            <v>0</v>
          </cell>
          <cell r="M11">
            <v>9162686</v>
          </cell>
        </row>
        <row r="12">
          <cell r="A12">
            <v>12</v>
          </cell>
          <cell r="B12">
            <v>29.02</v>
          </cell>
          <cell r="C12" t="str">
            <v>Trauma Intensive Care Unit</v>
          </cell>
          <cell r="F12">
            <v>0</v>
          </cell>
          <cell r="G12">
            <v>0</v>
          </cell>
          <cell r="H12">
            <v>0</v>
          </cell>
          <cell r="I12">
            <v>0</v>
          </cell>
          <cell r="J12">
            <v>0</v>
          </cell>
          <cell r="K12">
            <v>0</v>
          </cell>
          <cell r="L12">
            <v>0</v>
          </cell>
          <cell r="M12">
            <v>13467498</v>
          </cell>
        </row>
        <row r="13">
          <cell r="A13">
            <v>13</v>
          </cell>
          <cell r="B13">
            <v>29.03</v>
          </cell>
          <cell r="C13" t="str">
            <v>Progressive Intensive Care Unit</v>
          </cell>
          <cell r="F13">
            <v>0</v>
          </cell>
          <cell r="G13">
            <v>0</v>
          </cell>
          <cell r="H13">
            <v>0</v>
          </cell>
          <cell r="I13">
            <v>0</v>
          </cell>
          <cell r="J13">
            <v>0</v>
          </cell>
          <cell r="K13">
            <v>0</v>
          </cell>
          <cell r="L13">
            <v>0</v>
          </cell>
          <cell r="M13">
            <v>7045131</v>
          </cell>
        </row>
        <row r="14">
          <cell r="A14">
            <v>14</v>
          </cell>
          <cell r="B14">
            <v>29.04</v>
          </cell>
          <cell r="C14" t="str">
            <v>Pediatric Intensive Care Unit</v>
          </cell>
          <cell r="F14">
            <v>0</v>
          </cell>
          <cell r="G14">
            <v>0</v>
          </cell>
          <cell r="H14">
            <v>0</v>
          </cell>
          <cell r="I14">
            <v>0</v>
          </cell>
          <cell r="J14">
            <v>0</v>
          </cell>
          <cell r="K14">
            <v>0</v>
          </cell>
          <cell r="L14">
            <v>0</v>
          </cell>
          <cell r="M14">
            <v>11944403</v>
          </cell>
        </row>
        <row r="15">
          <cell r="A15">
            <v>15</v>
          </cell>
          <cell r="B15">
            <v>29.05</v>
          </cell>
          <cell r="C15" t="str">
            <v>Surgical intensive Care Unit</v>
          </cell>
          <cell r="F15">
            <v>0</v>
          </cell>
          <cell r="G15">
            <v>0</v>
          </cell>
          <cell r="H15">
            <v>0</v>
          </cell>
          <cell r="I15">
            <v>0</v>
          </cell>
          <cell r="J15">
            <v>0</v>
          </cell>
          <cell r="K15">
            <v>0</v>
          </cell>
          <cell r="L15">
            <v>0</v>
          </cell>
          <cell r="M15">
            <v>0</v>
          </cell>
        </row>
        <row r="16">
          <cell r="A16">
            <v>16</v>
          </cell>
          <cell r="B16">
            <v>29.06</v>
          </cell>
          <cell r="C16" t="str">
            <v>NSPC</v>
          </cell>
          <cell r="F16">
            <v>0</v>
          </cell>
          <cell r="G16">
            <v>0</v>
          </cell>
          <cell r="H16">
            <v>0</v>
          </cell>
          <cell r="I16">
            <v>0</v>
          </cell>
          <cell r="J16">
            <v>0</v>
          </cell>
          <cell r="K16">
            <v>0</v>
          </cell>
          <cell r="L16">
            <v>0</v>
          </cell>
          <cell r="M16">
            <v>0</v>
          </cell>
        </row>
        <row r="17">
          <cell r="A17">
            <v>17</v>
          </cell>
          <cell r="B17">
            <v>31</v>
          </cell>
          <cell r="C17" t="str">
            <v>Subprovider</v>
          </cell>
          <cell r="F17">
            <v>9362116</v>
          </cell>
          <cell r="G17">
            <v>0</v>
          </cell>
          <cell r="H17">
            <v>0</v>
          </cell>
          <cell r="I17">
            <v>0</v>
          </cell>
          <cell r="J17">
            <v>0</v>
          </cell>
          <cell r="K17">
            <v>0</v>
          </cell>
          <cell r="L17">
            <v>0</v>
          </cell>
          <cell r="M17">
            <v>12024120</v>
          </cell>
        </row>
        <row r="18">
          <cell r="A18">
            <v>18</v>
          </cell>
          <cell r="B18">
            <v>32</v>
          </cell>
          <cell r="C18" t="str">
            <v>Skilled Nursing Facility</v>
          </cell>
          <cell r="F18">
            <v>0</v>
          </cell>
          <cell r="G18">
            <v>0</v>
          </cell>
          <cell r="H18">
            <v>2240926</v>
          </cell>
          <cell r="I18">
            <v>0</v>
          </cell>
          <cell r="J18">
            <v>0</v>
          </cell>
          <cell r="K18">
            <v>0</v>
          </cell>
          <cell r="L18">
            <v>0</v>
          </cell>
          <cell r="M18">
            <v>0</v>
          </cell>
        </row>
        <row r="19">
          <cell r="A19">
            <v>19</v>
          </cell>
          <cell r="B19">
            <v>33</v>
          </cell>
          <cell r="C19" t="str">
            <v>Nursery</v>
          </cell>
          <cell r="F19">
            <v>5776382</v>
          </cell>
          <cell r="G19">
            <v>1015237</v>
          </cell>
          <cell r="H19">
            <v>0</v>
          </cell>
          <cell r="I19">
            <v>877169</v>
          </cell>
          <cell r="J19">
            <v>0</v>
          </cell>
          <cell r="K19">
            <v>0</v>
          </cell>
          <cell r="L19">
            <v>0</v>
          </cell>
          <cell r="M19">
            <v>13256559</v>
          </cell>
        </row>
        <row r="20">
          <cell r="A20">
            <v>20</v>
          </cell>
        </row>
        <row r="21">
          <cell r="A21">
            <v>21</v>
          </cell>
          <cell r="B21">
            <v>34</v>
          </cell>
          <cell r="C21" t="str">
            <v>Sub-Total</v>
          </cell>
          <cell r="F21">
            <v>146687693</v>
          </cell>
          <cell r="G21">
            <v>25690144</v>
          </cell>
          <cell r="H21">
            <v>10579957</v>
          </cell>
          <cell r="I21">
            <v>16930247</v>
          </cell>
          <cell r="J21">
            <v>65066564</v>
          </cell>
          <cell r="K21">
            <v>32583468</v>
          </cell>
          <cell r="L21">
            <v>23603983</v>
          </cell>
          <cell r="M21">
            <v>273462224</v>
          </cell>
        </row>
        <row r="22">
          <cell r="A22">
            <v>22</v>
          </cell>
        </row>
        <row r="23">
          <cell r="A23">
            <v>23</v>
          </cell>
          <cell r="C23" t="str">
            <v>Ancillary Centers</v>
          </cell>
        </row>
        <row r="24">
          <cell r="A24">
            <v>24</v>
          </cell>
          <cell r="B24">
            <v>37</v>
          </cell>
          <cell r="C24" t="str">
            <v>Operating Room</v>
          </cell>
          <cell r="F24">
            <v>45381105</v>
          </cell>
          <cell r="G24">
            <v>12724323</v>
          </cell>
          <cell r="H24">
            <v>12680032</v>
          </cell>
          <cell r="I24">
            <v>10997869</v>
          </cell>
          <cell r="J24">
            <v>30611004</v>
          </cell>
          <cell r="K24">
            <v>21823124</v>
          </cell>
          <cell r="L24">
            <v>1697861</v>
          </cell>
          <cell r="M24">
            <v>46526720</v>
          </cell>
        </row>
        <row r="25">
          <cell r="A25">
            <v>25</v>
          </cell>
          <cell r="B25">
            <v>37.01</v>
          </cell>
          <cell r="C25" t="str">
            <v>Day Surgery</v>
          </cell>
          <cell r="F25">
            <v>0</v>
          </cell>
          <cell r="G25">
            <v>0</v>
          </cell>
          <cell r="H25">
            <v>1715692</v>
          </cell>
          <cell r="I25">
            <v>0</v>
          </cell>
          <cell r="J25">
            <v>0</v>
          </cell>
          <cell r="K25">
            <v>0</v>
          </cell>
          <cell r="L25">
            <v>0</v>
          </cell>
          <cell r="M25">
            <v>0</v>
          </cell>
        </row>
        <row r="26">
          <cell r="A26">
            <v>26</v>
          </cell>
          <cell r="B26">
            <v>38</v>
          </cell>
          <cell r="C26" t="str">
            <v>Recovery Room</v>
          </cell>
          <cell r="F26">
            <v>5488487</v>
          </cell>
          <cell r="G26">
            <v>0</v>
          </cell>
          <cell r="H26">
            <v>0</v>
          </cell>
          <cell r="I26">
            <v>0</v>
          </cell>
          <cell r="J26">
            <v>0</v>
          </cell>
          <cell r="K26">
            <v>0</v>
          </cell>
          <cell r="L26">
            <v>0</v>
          </cell>
          <cell r="M26">
            <v>9485977</v>
          </cell>
        </row>
        <row r="27">
          <cell r="A27">
            <v>27</v>
          </cell>
          <cell r="B27">
            <v>39</v>
          </cell>
          <cell r="C27" t="str">
            <v>Delivery Room &amp; Labor Room</v>
          </cell>
          <cell r="F27">
            <v>13763063</v>
          </cell>
          <cell r="G27">
            <v>4839198</v>
          </cell>
          <cell r="H27">
            <v>0</v>
          </cell>
          <cell r="I27">
            <v>3014258</v>
          </cell>
          <cell r="J27">
            <v>9157297</v>
          </cell>
          <cell r="K27">
            <v>0</v>
          </cell>
          <cell r="L27">
            <v>0</v>
          </cell>
          <cell r="M27">
            <v>19735433</v>
          </cell>
        </row>
        <row r="28">
          <cell r="A28">
            <v>28</v>
          </cell>
          <cell r="B28">
            <v>40</v>
          </cell>
          <cell r="C28" t="str">
            <v>Anesthesiology</v>
          </cell>
          <cell r="F28">
            <v>3540558</v>
          </cell>
          <cell r="G28">
            <v>537550</v>
          </cell>
          <cell r="H28">
            <v>822501</v>
          </cell>
          <cell r="I28">
            <v>521028</v>
          </cell>
          <cell r="J28">
            <v>2908234</v>
          </cell>
          <cell r="K28">
            <v>1292954</v>
          </cell>
          <cell r="L28">
            <v>9538</v>
          </cell>
          <cell r="M28">
            <v>16275527</v>
          </cell>
        </row>
        <row r="29">
          <cell r="A29">
            <v>29</v>
          </cell>
          <cell r="B29">
            <v>40.01</v>
          </cell>
          <cell r="C29" t="str">
            <v>Pain Management</v>
          </cell>
          <cell r="F29">
            <v>0</v>
          </cell>
          <cell r="G29">
            <v>173630</v>
          </cell>
          <cell r="H29">
            <v>3134214</v>
          </cell>
          <cell r="I29">
            <v>0</v>
          </cell>
          <cell r="J29">
            <v>0</v>
          </cell>
          <cell r="K29">
            <v>0</v>
          </cell>
          <cell r="L29">
            <v>0</v>
          </cell>
          <cell r="M29">
            <v>0</v>
          </cell>
        </row>
        <row r="30">
          <cell r="A30">
            <v>30</v>
          </cell>
          <cell r="B30">
            <v>41</v>
          </cell>
          <cell r="C30" t="str">
            <v>Radiology-Diagnostic</v>
          </cell>
          <cell r="F30">
            <v>24376557</v>
          </cell>
          <cell r="G30">
            <v>6994596</v>
          </cell>
          <cell r="H30">
            <v>2509302</v>
          </cell>
          <cell r="I30">
            <v>4766808</v>
          </cell>
          <cell r="J30">
            <v>12943738</v>
          </cell>
          <cell r="K30">
            <v>7678653</v>
          </cell>
          <cell r="L30">
            <v>1393548</v>
          </cell>
          <cell r="M30">
            <v>36643772</v>
          </cell>
        </row>
        <row r="31">
          <cell r="A31">
            <v>31</v>
          </cell>
          <cell r="B31">
            <v>42</v>
          </cell>
          <cell r="C31" t="str">
            <v>Radiology-Therapeutic</v>
          </cell>
          <cell r="F31">
            <v>0</v>
          </cell>
          <cell r="G31">
            <v>0</v>
          </cell>
          <cell r="H31">
            <v>0</v>
          </cell>
          <cell r="I31">
            <v>0</v>
          </cell>
          <cell r="J31">
            <v>2404513</v>
          </cell>
          <cell r="K31">
            <v>0</v>
          </cell>
          <cell r="L31">
            <v>0</v>
          </cell>
          <cell r="M31">
            <v>6398159</v>
          </cell>
        </row>
        <row r="32">
          <cell r="A32">
            <v>32</v>
          </cell>
          <cell r="B32">
            <v>43</v>
          </cell>
          <cell r="C32" t="str">
            <v>Radioisotope</v>
          </cell>
          <cell r="F32">
            <v>0</v>
          </cell>
          <cell r="G32">
            <v>0</v>
          </cell>
          <cell r="H32">
            <v>0</v>
          </cell>
          <cell r="I32">
            <v>528315</v>
          </cell>
          <cell r="J32">
            <v>0</v>
          </cell>
          <cell r="K32">
            <v>0</v>
          </cell>
          <cell r="L32">
            <v>0</v>
          </cell>
          <cell r="M32">
            <v>2432268</v>
          </cell>
        </row>
        <row r="33">
          <cell r="A33">
            <v>33</v>
          </cell>
          <cell r="B33">
            <v>43.01</v>
          </cell>
          <cell r="C33" t="str">
            <v>CT Scan</v>
          </cell>
          <cell r="F33">
            <v>2979829</v>
          </cell>
          <cell r="G33">
            <v>0</v>
          </cell>
          <cell r="H33">
            <v>0</v>
          </cell>
          <cell r="I33">
            <v>0</v>
          </cell>
          <cell r="J33">
            <v>0</v>
          </cell>
          <cell r="K33">
            <v>0</v>
          </cell>
          <cell r="L33">
            <v>0</v>
          </cell>
          <cell r="M33">
            <v>0</v>
          </cell>
        </row>
        <row r="34">
          <cell r="A34">
            <v>34</v>
          </cell>
          <cell r="B34">
            <v>44</v>
          </cell>
          <cell r="C34" t="str">
            <v>Laboratory</v>
          </cell>
          <cell r="F34">
            <v>20440267</v>
          </cell>
          <cell r="G34">
            <v>5999666</v>
          </cell>
          <cell r="H34">
            <v>316135</v>
          </cell>
          <cell r="I34">
            <v>3869674</v>
          </cell>
          <cell r="J34">
            <v>7131489</v>
          </cell>
          <cell r="K34">
            <v>4311857</v>
          </cell>
          <cell r="L34">
            <v>1033548</v>
          </cell>
          <cell r="M34">
            <v>57170179</v>
          </cell>
        </row>
        <row r="35">
          <cell r="A35">
            <v>35</v>
          </cell>
          <cell r="B35">
            <v>44.02</v>
          </cell>
          <cell r="C35" t="str">
            <v>Lab - Tissue Typing</v>
          </cell>
          <cell r="F35">
            <v>0</v>
          </cell>
          <cell r="G35">
            <v>0</v>
          </cell>
          <cell r="H35">
            <v>0</v>
          </cell>
          <cell r="I35">
            <v>0</v>
          </cell>
          <cell r="J35">
            <v>0</v>
          </cell>
          <cell r="K35">
            <v>0</v>
          </cell>
          <cell r="L35">
            <v>0</v>
          </cell>
          <cell r="M35">
            <v>1383893</v>
          </cell>
        </row>
        <row r="36">
          <cell r="A36">
            <v>36</v>
          </cell>
          <cell r="B36">
            <v>46</v>
          </cell>
          <cell r="C36" t="str">
            <v>Whole Blood</v>
          </cell>
          <cell r="F36">
            <v>0</v>
          </cell>
          <cell r="G36">
            <v>0</v>
          </cell>
          <cell r="H36">
            <v>2837</v>
          </cell>
          <cell r="I36">
            <v>0</v>
          </cell>
          <cell r="J36">
            <v>0</v>
          </cell>
          <cell r="K36">
            <v>0</v>
          </cell>
          <cell r="L36">
            <v>0</v>
          </cell>
          <cell r="M36">
            <v>0</v>
          </cell>
        </row>
        <row r="37">
          <cell r="A37">
            <v>37</v>
          </cell>
          <cell r="B37">
            <v>49</v>
          </cell>
          <cell r="C37" t="str">
            <v>Respiratory Therapy</v>
          </cell>
          <cell r="F37">
            <v>7965620</v>
          </cell>
          <cell r="G37">
            <v>1603929</v>
          </cell>
          <cell r="H37">
            <v>456982</v>
          </cell>
          <cell r="I37">
            <v>1123395</v>
          </cell>
          <cell r="J37">
            <v>3449079</v>
          </cell>
          <cell r="K37">
            <v>2431918</v>
          </cell>
          <cell r="L37">
            <v>1303408</v>
          </cell>
          <cell r="M37">
            <v>21671430</v>
          </cell>
        </row>
        <row r="38">
          <cell r="A38">
            <v>38</v>
          </cell>
          <cell r="B38">
            <v>49.01</v>
          </cell>
          <cell r="C38" t="str">
            <v>Hyperbaric Oxygen</v>
          </cell>
          <cell r="F38">
            <v>998272</v>
          </cell>
          <cell r="G38">
            <v>0</v>
          </cell>
          <cell r="H38">
            <v>0</v>
          </cell>
          <cell r="I38">
            <v>0</v>
          </cell>
          <cell r="J38">
            <v>0</v>
          </cell>
          <cell r="K38">
            <v>0</v>
          </cell>
          <cell r="L38">
            <v>0</v>
          </cell>
          <cell r="M38">
            <v>0</v>
          </cell>
        </row>
        <row r="39">
          <cell r="A39">
            <v>39</v>
          </cell>
          <cell r="B39">
            <v>50</v>
          </cell>
          <cell r="C39" t="str">
            <v>Physical Therapy</v>
          </cell>
          <cell r="F39">
            <v>4009208</v>
          </cell>
          <cell r="G39">
            <v>2492102</v>
          </cell>
          <cell r="H39">
            <v>2315781</v>
          </cell>
          <cell r="I39">
            <v>901425</v>
          </cell>
          <cell r="J39">
            <v>1988948</v>
          </cell>
          <cell r="K39">
            <v>430675</v>
          </cell>
          <cell r="L39">
            <v>7907367</v>
          </cell>
          <cell r="M39">
            <v>7099967</v>
          </cell>
        </row>
        <row r="40">
          <cell r="A40">
            <v>40</v>
          </cell>
          <cell r="B40">
            <v>51</v>
          </cell>
          <cell r="C40" t="str">
            <v>Occupational Therapy</v>
          </cell>
          <cell r="F40">
            <v>541292</v>
          </cell>
          <cell r="G40">
            <v>0</v>
          </cell>
          <cell r="H40">
            <v>0</v>
          </cell>
          <cell r="I40">
            <v>0</v>
          </cell>
          <cell r="J40">
            <v>0</v>
          </cell>
          <cell r="K40">
            <v>0</v>
          </cell>
          <cell r="L40">
            <v>6148287</v>
          </cell>
          <cell r="M40">
            <v>0</v>
          </cell>
        </row>
        <row r="41">
          <cell r="A41">
            <v>41</v>
          </cell>
          <cell r="B41">
            <v>51.01</v>
          </cell>
          <cell r="C41" t="str">
            <v>Endoscopy</v>
          </cell>
          <cell r="F41">
            <v>0</v>
          </cell>
          <cell r="G41">
            <v>0</v>
          </cell>
          <cell r="H41">
            <v>0</v>
          </cell>
          <cell r="I41">
            <v>0</v>
          </cell>
          <cell r="J41">
            <v>3884893</v>
          </cell>
          <cell r="K41">
            <v>0</v>
          </cell>
          <cell r="L41">
            <v>0</v>
          </cell>
          <cell r="M41">
            <v>7068824</v>
          </cell>
        </row>
        <row r="42">
          <cell r="A42">
            <v>42</v>
          </cell>
          <cell r="B42">
            <v>52</v>
          </cell>
          <cell r="C42" t="str">
            <v>Speech Pathology</v>
          </cell>
          <cell r="F42">
            <v>732531</v>
          </cell>
          <cell r="G42">
            <v>0</v>
          </cell>
          <cell r="H42">
            <v>0</v>
          </cell>
          <cell r="I42">
            <v>0</v>
          </cell>
          <cell r="J42">
            <v>0</v>
          </cell>
          <cell r="K42">
            <v>0</v>
          </cell>
          <cell r="L42">
            <v>3731839</v>
          </cell>
          <cell r="M42">
            <v>0</v>
          </cell>
        </row>
        <row r="43">
          <cell r="A43">
            <v>43</v>
          </cell>
          <cell r="B43">
            <v>52.01</v>
          </cell>
          <cell r="C43" t="str">
            <v>Cytology</v>
          </cell>
          <cell r="F43">
            <v>0</v>
          </cell>
          <cell r="G43">
            <v>0</v>
          </cell>
          <cell r="H43">
            <v>0</v>
          </cell>
          <cell r="I43">
            <v>0</v>
          </cell>
          <cell r="J43">
            <v>0</v>
          </cell>
          <cell r="K43">
            <v>0</v>
          </cell>
          <cell r="L43">
            <v>0</v>
          </cell>
          <cell r="M43">
            <v>1929361</v>
          </cell>
        </row>
        <row r="44">
          <cell r="A44">
            <v>44</v>
          </cell>
          <cell r="B44">
            <v>53</v>
          </cell>
          <cell r="C44" t="str">
            <v>Electrocardiology</v>
          </cell>
          <cell r="F44">
            <v>2263441</v>
          </cell>
          <cell r="G44">
            <v>1379291</v>
          </cell>
          <cell r="H44">
            <v>0</v>
          </cell>
          <cell r="I44">
            <v>1287039</v>
          </cell>
          <cell r="J44">
            <v>400490</v>
          </cell>
          <cell r="K44">
            <v>0</v>
          </cell>
          <cell r="L44">
            <v>0</v>
          </cell>
          <cell r="M44">
            <v>4360789</v>
          </cell>
        </row>
        <row r="45">
          <cell r="A45">
            <v>45</v>
          </cell>
          <cell r="B45">
            <v>53.01</v>
          </cell>
          <cell r="C45" t="str">
            <v>Echocardiology</v>
          </cell>
          <cell r="G45">
            <v>0</v>
          </cell>
          <cell r="H45">
            <v>0</v>
          </cell>
          <cell r="I45">
            <v>0</v>
          </cell>
          <cell r="J45">
            <v>469447</v>
          </cell>
          <cell r="K45">
            <v>0</v>
          </cell>
          <cell r="L45">
            <v>0</v>
          </cell>
          <cell r="M45">
            <v>0</v>
          </cell>
        </row>
        <row r="46">
          <cell r="A46">
            <v>46</v>
          </cell>
          <cell r="B46">
            <v>54</v>
          </cell>
          <cell r="C46" t="str">
            <v>Electroencephalography</v>
          </cell>
          <cell r="F46">
            <v>2311089</v>
          </cell>
          <cell r="G46">
            <v>0</v>
          </cell>
          <cell r="H46">
            <v>0</v>
          </cell>
          <cell r="I46">
            <v>0</v>
          </cell>
          <cell r="J46">
            <v>0</v>
          </cell>
          <cell r="K46">
            <v>0</v>
          </cell>
          <cell r="L46">
            <v>0</v>
          </cell>
          <cell r="M46">
            <v>0</v>
          </cell>
        </row>
        <row r="47">
          <cell r="A47">
            <v>47</v>
          </cell>
          <cell r="B47">
            <v>54.01</v>
          </cell>
          <cell r="C47" t="str">
            <v>Cardiac Catherization Laboratory</v>
          </cell>
          <cell r="F47">
            <v>7920256</v>
          </cell>
          <cell r="G47">
            <v>0</v>
          </cell>
          <cell r="H47">
            <v>0</v>
          </cell>
          <cell r="I47">
            <v>0</v>
          </cell>
          <cell r="J47">
            <v>6235412</v>
          </cell>
          <cell r="K47">
            <v>567851</v>
          </cell>
          <cell r="L47">
            <v>0</v>
          </cell>
          <cell r="M47">
            <v>12868450</v>
          </cell>
        </row>
        <row r="48">
          <cell r="A48">
            <v>48</v>
          </cell>
          <cell r="B48">
            <v>53.03</v>
          </cell>
          <cell r="C48" t="str">
            <v>Cardio-Pulmonary</v>
          </cell>
          <cell r="F48">
            <v>0</v>
          </cell>
          <cell r="G48">
            <v>0</v>
          </cell>
          <cell r="H48">
            <v>0</v>
          </cell>
          <cell r="I48">
            <v>0</v>
          </cell>
          <cell r="J48">
            <v>4388669</v>
          </cell>
          <cell r="K48">
            <v>0</v>
          </cell>
          <cell r="L48">
            <v>0</v>
          </cell>
          <cell r="M48">
            <v>0</v>
          </cell>
        </row>
        <row r="49">
          <cell r="A49">
            <v>49</v>
          </cell>
          <cell r="B49">
            <v>54.02</v>
          </cell>
          <cell r="C49" t="str">
            <v>Cardiac Rehab</v>
          </cell>
          <cell r="F49">
            <v>0</v>
          </cell>
          <cell r="G49">
            <v>0</v>
          </cell>
          <cell r="H49">
            <v>0</v>
          </cell>
          <cell r="I49">
            <v>0</v>
          </cell>
          <cell r="J49">
            <v>0</v>
          </cell>
          <cell r="K49">
            <v>0</v>
          </cell>
          <cell r="L49">
            <v>0</v>
          </cell>
          <cell r="M49">
            <v>849165</v>
          </cell>
        </row>
        <row r="50">
          <cell r="A50">
            <v>50</v>
          </cell>
          <cell r="B50">
            <v>55</v>
          </cell>
          <cell r="C50" t="str">
            <v>Med Supplies Charge To Patient</v>
          </cell>
          <cell r="F50">
            <v>50520621</v>
          </cell>
          <cell r="G50">
            <v>9012042</v>
          </cell>
          <cell r="H50">
            <v>27772528</v>
          </cell>
          <cell r="I50">
            <v>5704398</v>
          </cell>
          <cell r="J50">
            <v>27399593</v>
          </cell>
          <cell r="K50">
            <v>3971632</v>
          </cell>
          <cell r="L50">
            <v>1323234</v>
          </cell>
          <cell r="M50">
            <v>109713033</v>
          </cell>
        </row>
        <row r="51">
          <cell r="A51">
            <v>51</v>
          </cell>
          <cell r="B51">
            <v>56</v>
          </cell>
          <cell r="C51" t="str">
            <v>Drugs Charged To Patients</v>
          </cell>
          <cell r="F51">
            <v>40615727</v>
          </cell>
          <cell r="G51">
            <v>10575790</v>
          </cell>
          <cell r="H51">
            <v>2427978</v>
          </cell>
          <cell r="I51">
            <v>7531051</v>
          </cell>
          <cell r="J51">
            <v>17712726</v>
          </cell>
          <cell r="K51">
            <v>6822876</v>
          </cell>
          <cell r="L51">
            <v>5304416</v>
          </cell>
          <cell r="M51">
            <v>71042645</v>
          </cell>
        </row>
        <row r="52">
          <cell r="A52">
            <v>52</v>
          </cell>
          <cell r="B52">
            <v>56.01</v>
          </cell>
          <cell r="C52" t="str">
            <v>Lobby Pharmacy</v>
          </cell>
          <cell r="F52">
            <v>2996981</v>
          </cell>
          <cell r="G52">
            <v>0</v>
          </cell>
          <cell r="H52">
            <v>0</v>
          </cell>
          <cell r="I52">
            <v>0</v>
          </cell>
          <cell r="J52">
            <v>0</v>
          </cell>
          <cell r="K52">
            <v>0</v>
          </cell>
          <cell r="L52">
            <v>0</v>
          </cell>
          <cell r="M52">
            <v>0</v>
          </cell>
        </row>
        <row r="53">
          <cell r="A53">
            <v>53</v>
          </cell>
          <cell r="B53">
            <v>57</v>
          </cell>
          <cell r="C53" t="str">
            <v>Renal Dialysis</v>
          </cell>
          <cell r="F53">
            <v>2517251</v>
          </cell>
          <cell r="G53">
            <v>0</v>
          </cell>
          <cell r="H53">
            <v>0</v>
          </cell>
          <cell r="I53">
            <v>0</v>
          </cell>
          <cell r="J53">
            <v>0</v>
          </cell>
          <cell r="K53">
            <v>0</v>
          </cell>
          <cell r="L53">
            <v>0</v>
          </cell>
          <cell r="M53">
            <v>2871426</v>
          </cell>
        </row>
        <row r="54">
          <cell r="A54">
            <v>54</v>
          </cell>
          <cell r="B54">
            <v>58</v>
          </cell>
          <cell r="C54" t="str">
            <v>ASC (Non-Distinct Part)</v>
          </cell>
          <cell r="F54">
            <v>0</v>
          </cell>
          <cell r="G54">
            <v>0</v>
          </cell>
          <cell r="H54">
            <v>0</v>
          </cell>
          <cell r="I54">
            <v>0</v>
          </cell>
          <cell r="J54">
            <v>0</v>
          </cell>
          <cell r="K54">
            <v>1373038</v>
          </cell>
          <cell r="L54">
            <v>0</v>
          </cell>
          <cell r="M54">
            <v>19603255</v>
          </cell>
        </row>
        <row r="55">
          <cell r="A55">
            <v>55</v>
          </cell>
          <cell r="B55">
            <v>58.01</v>
          </cell>
          <cell r="C55" t="str">
            <v>Psychology</v>
          </cell>
          <cell r="F55">
            <v>0</v>
          </cell>
          <cell r="G55">
            <v>0</v>
          </cell>
          <cell r="H55">
            <v>0</v>
          </cell>
          <cell r="I55">
            <v>0</v>
          </cell>
          <cell r="J55">
            <v>0</v>
          </cell>
          <cell r="K55">
            <v>0</v>
          </cell>
          <cell r="L55">
            <v>833050</v>
          </cell>
          <cell r="M55">
            <v>0</v>
          </cell>
        </row>
        <row r="56">
          <cell r="A56">
            <v>56</v>
          </cell>
          <cell r="B56">
            <v>59</v>
          </cell>
          <cell r="C56" t="str">
            <v>Outpatient Care Unit</v>
          </cell>
          <cell r="F56">
            <v>0</v>
          </cell>
          <cell r="G56">
            <v>794354</v>
          </cell>
          <cell r="H56">
            <v>0</v>
          </cell>
          <cell r="I56">
            <v>0</v>
          </cell>
          <cell r="J56">
            <v>0</v>
          </cell>
          <cell r="K56">
            <v>0</v>
          </cell>
          <cell r="L56">
            <v>0</v>
          </cell>
          <cell r="M56">
            <v>0</v>
          </cell>
        </row>
        <row r="57">
          <cell r="A57">
            <v>57</v>
          </cell>
          <cell r="B57">
            <v>59</v>
          </cell>
          <cell r="C57" t="str">
            <v>Lithotripsy</v>
          </cell>
          <cell r="F57">
            <v>0</v>
          </cell>
          <cell r="G57">
            <v>0</v>
          </cell>
          <cell r="H57">
            <v>131335</v>
          </cell>
          <cell r="I57">
            <v>0</v>
          </cell>
          <cell r="J57">
            <v>0</v>
          </cell>
          <cell r="K57">
            <v>0</v>
          </cell>
          <cell r="L57">
            <v>0</v>
          </cell>
          <cell r="M57">
            <v>0</v>
          </cell>
        </row>
        <row r="58">
          <cell r="A58">
            <v>58</v>
          </cell>
          <cell r="B58">
            <v>59</v>
          </cell>
          <cell r="C58" t="str">
            <v>Sleep Lab</v>
          </cell>
          <cell r="F58">
            <v>0</v>
          </cell>
          <cell r="G58">
            <v>0</v>
          </cell>
          <cell r="H58">
            <v>0</v>
          </cell>
          <cell r="I58">
            <v>0</v>
          </cell>
          <cell r="J58">
            <v>0</v>
          </cell>
          <cell r="K58">
            <v>1412829</v>
          </cell>
          <cell r="L58">
            <v>0</v>
          </cell>
          <cell r="M58">
            <v>0</v>
          </cell>
        </row>
        <row r="59">
          <cell r="A59">
            <v>59</v>
          </cell>
          <cell r="B59">
            <v>59</v>
          </cell>
          <cell r="C59" t="str">
            <v>OB Ultrasound</v>
          </cell>
          <cell r="F59">
            <v>0</v>
          </cell>
          <cell r="G59">
            <v>0</v>
          </cell>
          <cell r="H59">
            <v>0</v>
          </cell>
          <cell r="I59">
            <v>0</v>
          </cell>
          <cell r="J59">
            <v>0</v>
          </cell>
          <cell r="K59">
            <v>0</v>
          </cell>
          <cell r="L59">
            <v>0</v>
          </cell>
          <cell r="M59">
            <v>0</v>
          </cell>
        </row>
        <row r="60">
          <cell r="A60">
            <v>60</v>
          </cell>
          <cell r="B60">
            <v>59</v>
          </cell>
          <cell r="C60" t="str">
            <v>Ophthalmology</v>
          </cell>
          <cell r="F60">
            <v>0</v>
          </cell>
          <cell r="G60">
            <v>0</v>
          </cell>
          <cell r="H60">
            <v>0</v>
          </cell>
          <cell r="I60">
            <v>0</v>
          </cell>
          <cell r="J60">
            <v>0</v>
          </cell>
          <cell r="K60">
            <v>0</v>
          </cell>
          <cell r="L60">
            <v>0</v>
          </cell>
          <cell r="M60">
            <v>0</v>
          </cell>
        </row>
        <row r="61">
          <cell r="A61">
            <v>61</v>
          </cell>
          <cell r="B61">
            <v>59</v>
          </cell>
          <cell r="C61" t="str">
            <v>Other Ancillary Service</v>
          </cell>
          <cell r="F61">
            <v>72916</v>
          </cell>
          <cell r="G61">
            <v>0</v>
          </cell>
          <cell r="H61">
            <v>0</v>
          </cell>
          <cell r="I61">
            <v>0</v>
          </cell>
          <cell r="J61">
            <v>0</v>
          </cell>
          <cell r="K61">
            <v>0</v>
          </cell>
          <cell r="L61">
            <v>0</v>
          </cell>
          <cell r="M61">
            <v>0</v>
          </cell>
        </row>
        <row r="62">
          <cell r="A62">
            <v>62</v>
          </cell>
          <cell r="B62">
            <v>59.01</v>
          </cell>
          <cell r="C62" t="str">
            <v>Pain Center</v>
          </cell>
          <cell r="F62">
            <v>0</v>
          </cell>
          <cell r="G62">
            <v>0</v>
          </cell>
          <cell r="H62">
            <v>0</v>
          </cell>
          <cell r="I62">
            <v>0</v>
          </cell>
          <cell r="J62">
            <v>0</v>
          </cell>
          <cell r="K62">
            <v>0</v>
          </cell>
          <cell r="L62">
            <v>0</v>
          </cell>
          <cell r="M62">
            <v>0</v>
          </cell>
        </row>
        <row r="63">
          <cell r="A63">
            <v>63</v>
          </cell>
          <cell r="B63">
            <v>59.01</v>
          </cell>
          <cell r="C63" t="str">
            <v>Orthopaedic Services</v>
          </cell>
          <cell r="F63">
            <v>0</v>
          </cell>
          <cell r="G63">
            <v>0</v>
          </cell>
          <cell r="H63">
            <v>0</v>
          </cell>
          <cell r="I63">
            <v>0</v>
          </cell>
          <cell r="J63">
            <v>0</v>
          </cell>
          <cell r="K63">
            <v>0</v>
          </cell>
          <cell r="L63">
            <v>0</v>
          </cell>
          <cell r="M63">
            <v>1459806</v>
          </cell>
        </row>
        <row r="64">
          <cell r="A64">
            <v>64</v>
          </cell>
          <cell r="B64">
            <v>59.02</v>
          </cell>
          <cell r="C64" t="str">
            <v>Purchased Services</v>
          </cell>
          <cell r="F64">
            <v>0</v>
          </cell>
          <cell r="G64">
            <v>0</v>
          </cell>
          <cell r="H64">
            <v>0</v>
          </cell>
          <cell r="I64">
            <v>0</v>
          </cell>
          <cell r="J64">
            <v>0</v>
          </cell>
          <cell r="K64">
            <v>0</v>
          </cell>
          <cell r="L64">
            <v>0</v>
          </cell>
          <cell r="M64">
            <v>1560780</v>
          </cell>
        </row>
        <row r="65">
          <cell r="A65">
            <v>65</v>
          </cell>
        </row>
        <row r="66">
          <cell r="A66">
            <v>66</v>
          </cell>
          <cell r="B66">
            <v>59.99</v>
          </cell>
          <cell r="C66" t="str">
            <v>Sub-Total</v>
          </cell>
          <cell r="F66">
            <v>239435071</v>
          </cell>
          <cell r="G66">
            <v>57126471</v>
          </cell>
          <cell r="H66">
            <v>54285317</v>
          </cell>
          <cell r="I66">
            <v>40245260</v>
          </cell>
          <cell r="J66">
            <v>131085532</v>
          </cell>
          <cell r="K66">
            <v>52117407</v>
          </cell>
          <cell r="L66">
            <v>30686096</v>
          </cell>
          <cell r="M66">
            <v>458150859</v>
          </cell>
        </row>
        <row r="67">
          <cell r="A67">
            <v>67</v>
          </cell>
        </row>
        <row r="68">
          <cell r="A68">
            <v>68</v>
          </cell>
          <cell r="C68" t="str">
            <v>Outpatient Centers</v>
          </cell>
        </row>
        <row r="69">
          <cell r="A69">
            <v>69</v>
          </cell>
          <cell r="B69">
            <v>60</v>
          </cell>
          <cell r="C69" t="str">
            <v>Clinic</v>
          </cell>
          <cell r="D69" t="str">
            <v>Indigent</v>
          </cell>
          <cell r="F69">
            <v>1478801</v>
          </cell>
          <cell r="G69">
            <v>0</v>
          </cell>
          <cell r="H69">
            <v>0</v>
          </cell>
          <cell r="I69">
            <v>0</v>
          </cell>
          <cell r="J69">
            <v>0</v>
          </cell>
          <cell r="K69">
            <v>0</v>
          </cell>
          <cell r="L69">
            <v>2574308</v>
          </cell>
          <cell r="M69">
            <v>4197250</v>
          </cell>
        </row>
        <row r="70">
          <cell r="A70">
            <v>70</v>
          </cell>
          <cell r="B70">
            <v>60.01</v>
          </cell>
          <cell r="C70" t="str">
            <v>Mental Health O/P Clinic</v>
          </cell>
          <cell r="F70">
            <v>0</v>
          </cell>
          <cell r="G70">
            <v>0</v>
          </cell>
          <cell r="H70">
            <v>0</v>
          </cell>
          <cell r="I70">
            <v>0</v>
          </cell>
          <cell r="J70">
            <v>0</v>
          </cell>
          <cell r="K70">
            <v>0</v>
          </cell>
          <cell r="L70">
            <v>0</v>
          </cell>
          <cell r="M70">
            <v>8854605</v>
          </cell>
        </row>
        <row r="71">
          <cell r="A71">
            <v>71</v>
          </cell>
          <cell r="B71">
            <v>60.02</v>
          </cell>
          <cell r="C71" t="str">
            <v>Clinic - Child op Resp CTR</v>
          </cell>
          <cell r="F71">
            <v>0</v>
          </cell>
          <cell r="G71">
            <v>0</v>
          </cell>
          <cell r="H71">
            <v>0</v>
          </cell>
          <cell r="I71">
            <v>0</v>
          </cell>
          <cell r="J71">
            <v>0</v>
          </cell>
          <cell r="K71">
            <v>0</v>
          </cell>
          <cell r="L71">
            <v>0</v>
          </cell>
          <cell r="M71">
            <v>5140608</v>
          </cell>
        </row>
        <row r="72">
          <cell r="A72">
            <v>72</v>
          </cell>
          <cell r="B72">
            <v>60.03</v>
          </cell>
          <cell r="C72" t="str">
            <v>Clinic - Oncology</v>
          </cell>
          <cell r="F72">
            <v>0</v>
          </cell>
          <cell r="G72">
            <v>0</v>
          </cell>
          <cell r="H72">
            <v>0</v>
          </cell>
          <cell r="I72">
            <v>0</v>
          </cell>
          <cell r="J72">
            <v>0</v>
          </cell>
          <cell r="K72">
            <v>0</v>
          </cell>
          <cell r="L72">
            <v>0</v>
          </cell>
          <cell r="M72">
            <v>8726319</v>
          </cell>
        </row>
        <row r="73">
          <cell r="A73">
            <v>73</v>
          </cell>
          <cell r="B73">
            <v>60.04</v>
          </cell>
          <cell r="C73" t="str">
            <v>Clinic - Myers Park</v>
          </cell>
          <cell r="D73" t="str">
            <v>Indigent</v>
          </cell>
          <cell r="F73">
            <v>0</v>
          </cell>
          <cell r="G73">
            <v>0</v>
          </cell>
          <cell r="H73">
            <v>0</v>
          </cell>
          <cell r="I73">
            <v>0</v>
          </cell>
          <cell r="J73">
            <v>0</v>
          </cell>
          <cell r="K73">
            <v>0</v>
          </cell>
          <cell r="L73">
            <v>0</v>
          </cell>
          <cell r="M73">
            <v>31980714</v>
          </cell>
        </row>
        <row r="74">
          <cell r="A74">
            <v>74</v>
          </cell>
          <cell r="B74">
            <v>60.05</v>
          </cell>
          <cell r="C74" t="str">
            <v>Clinic - Dentistry</v>
          </cell>
          <cell r="F74">
            <v>0</v>
          </cell>
          <cell r="G74">
            <v>0</v>
          </cell>
          <cell r="H74">
            <v>0</v>
          </cell>
          <cell r="I74">
            <v>0</v>
          </cell>
          <cell r="J74">
            <v>0</v>
          </cell>
          <cell r="K74">
            <v>0</v>
          </cell>
          <cell r="L74">
            <v>0</v>
          </cell>
          <cell r="M74">
            <v>3298767</v>
          </cell>
        </row>
        <row r="75">
          <cell r="A75">
            <v>75</v>
          </cell>
          <cell r="B75">
            <v>60.06</v>
          </cell>
          <cell r="C75" t="str">
            <v>Clinic - Ped Resp Ctr</v>
          </cell>
          <cell r="D75" t="str">
            <v>Indigent</v>
          </cell>
          <cell r="F75">
            <v>0</v>
          </cell>
          <cell r="G75">
            <v>0</v>
          </cell>
          <cell r="H75">
            <v>0</v>
          </cell>
          <cell r="I75">
            <v>0</v>
          </cell>
          <cell r="J75">
            <v>0</v>
          </cell>
          <cell r="K75">
            <v>0</v>
          </cell>
          <cell r="L75">
            <v>0</v>
          </cell>
          <cell r="M75">
            <v>353628</v>
          </cell>
        </row>
        <row r="76">
          <cell r="A76">
            <v>76</v>
          </cell>
          <cell r="B76">
            <v>60.07</v>
          </cell>
          <cell r="C76" t="str">
            <v>Clinic - Northpark</v>
          </cell>
          <cell r="D76" t="str">
            <v>Indigent</v>
          </cell>
          <cell r="F76">
            <v>0</v>
          </cell>
          <cell r="G76">
            <v>0</v>
          </cell>
          <cell r="H76">
            <v>0</v>
          </cell>
          <cell r="I76">
            <v>0</v>
          </cell>
          <cell r="J76">
            <v>0</v>
          </cell>
          <cell r="K76">
            <v>0</v>
          </cell>
          <cell r="L76">
            <v>0</v>
          </cell>
          <cell r="M76">
            <v>5800753</v>
          </cell>
        </row>
        <row r="77">
          <cell r="A77">
            <v>77</v>
          </cell>
          <cell r="B77">
            <v>60.08</v>
          </cell>
          <cell r="C77" t="str">
            <v>Teen Health Connection</v>
          </cell>
          <cell r="D77" t="str">
            <v>Indigent</v>
          </cell>
          <cell r="F77">
            <v>0</v>
          </cell>
          <cell r="G77">
            <v>0</v>
          </cell>
          <cell r="H77">
            <v>0</v>
          </cell>
          <cell r="I77">
            <v>0</v>
          </cell>
          <cell r="J77">
            <v>0</v>
          </cell>
          <cell r="K77">
            <v>0</v>
          </cell>
          <cell r="L77">
            <v>0</v>
          </cell>
          <cell r="M77">
            <v>1839910</v>
          </cell>
        </row>
        <row r="78">
          <cell r="A78">
            <v>78</v>
          </cell>
          <cell r="B78">
            <v>60.09</v>
          </cell>
          <cell r="C78" t="str">
            <v>Womens Institute</v>
          </cell>
          <cell r="F78">
            <v>0</v>
          </cell>
          <cell r="G78">
            <v>0</v>
          </cell>
          <cell r="H78">
            <v>0</v>
          </cell>
          <cell r="I78">
            <v>0</v>
          </cell>
          <cell r="J78">
            <v>0</v>
          </cell>
          <cell r="K78">
            <v>0</v>
          </cell>
          <cell r="L78">
            <v>0</v>
          </cell>
          <cell r="M78">
            <v>5652770</v>
          </cell>
        </row>
        <row r="79">
          <cell r="A79">
            <v>79</v>
          </cell>
          <cell r="B79">
            <v>60.1</v>
          </cell>
          <cell r="C79" t="str">
            <v>Diabetes Center</v>
          </cell>
          <cell r="F79">
            <v>0</v>
          </cell>
          <cell r="G79">
            <v>0</v>
          </cell>
          <cell r="H79">
            <v>0</v>
          </cell>
          <cell r="I79">
            <v>0</v>
          </cell>
          <cell r="J79">
            <v>0</v>
          </cell>
          <cell r="K79">
            <v>0</v>
          </cell>
          <cell r="L79">
            <v>0</v>
          </cell>
          <cell r="M79">
            <v>701054</v>
          </cell>
        </row>
        <row r="80">
          <cell r="A80">
            <v>80</v>
          </cell>
          <cell r="B80">
            <v>60.11</v>
          </cell>
          <cell r="C80" t="str">
            <v>Post Transplant Clinic</v>
          </cell>
          <cell r="F80">
            <v>0</v>
          </cell>
          <cell r="G80">
            <v>0</v>
          </cell>
          <cell r="H80">
            <v>0</v>
          </cell>
          <cell r="I80">
            <v>0</v>
          </cell>
          <cell r="J80">
            <v>0</v>
          </cell>
          <cell r="K80">
            <v>0</v>
          </cell>
          <cell r="L80">
            <v>0</v>
          </cell>
          <cell r="M80">
            <v>2365696</v>
          </cell>
        </row>
        <row r="81">
          <cell r="A81">
            <v>81</v>
          </cell>
          <cell r="B81">
            <v>60.12</v>
          </cell>
          <cell r="C81" t="str">
            <v>Pediatric After Hours Clinic</v>
          </cell>
          <cell r="D81" t="str">
            <v>Indigent</v>
          </cell>
          <cell r="F81">
            <v>0</v>
          </cell>
          <cell r="G81">
            <v>0</v>
          </cell>
          <cell r="H81">
            <v>0</v>
          </cell>
          <cell r="I81">
            <v>0</v>
          </cell>
          <cell r="J81">
            <v>0</v>
          </cell>
          <cell r="K81">
            <v>0</v>
          </cell>
          <cell r="L81">
            <v>0</v>
          </cell>
          <cell r="M81">
            <v>754877</v>
          </cell>
        </row>
        <row r="82">
          <cell r="A82">
            <v>82</v>
          </cell>
          <cell r="B82">
            <v>60.13</v>
          </cell>
          <cell r="C82" t="str">
            <v>CMC Surgery</v>
          </cell>
          <cell r="F82">
            <v>0</v>
          </cell>
          <cell r="G82">
            <v>0</v>
          </cell>
          <cell r="H82">
            <v>0</v>
          </cell>
          <cell r="I82">
            <v>0</v>
          </cell>
          <cell r="J82">
            <v>0</v>
          </cell>
          <cell r="K82">
            <v>0</v>
          </cell>
          <cell r="L82">
            <v>0</v>
          </cell>
          <cell r="M82">
            <v>1237370</v>
          </cell>
        </row>
        <row r="83">
          <cell r="A83">
            <v>83</v>
          </cell>
          <cell r="B83">
            <v>60.14</v>
          </cell>
          <cell r="C83" t="str">
            <v>CMC Orthopedics</v>
          </cell>
          <cell r="F83">
            <v>0</v>
          </cell>
          <cell r="G83">
            <v>0</v>
          </cell>
          <cell r="H83">
            <v>0</v>
          </cell>
          <cell r="I83">
            <v>0</v>
          </cell>
          <cell r="J83">
            <v>0</v>
          </cell>
          <cell r="K83">
            <v>0</v>
          </cell>
          <cell r="L83">
            <v>0</v>
          </cell>
          <cell r="M83">
            <v>1513492</v>
          </cell>
        </row>
        <row r="84">
          <cell r="A84">
            <v>84</v>
          </cell>
          <cell r="B84">
            <v>60.15</v>
          </cell>
          <cell r="C84" t="str">
            <v>Infusion Center</v>
          </cell>
          <cell r="F84">
            <v>0</v>
          </cell>
          <cell r="G84">
            <v>0</v>
          </cell>
          <cell r="H84">
            <v>0</v>
          </cell>
          <cell r="I84">
            <v>0</v>
          </cell>
          <cell r="J84">
            <v>0</v>
          </cell>
          <cell r="K84">
            <v>0</v>
          </cell>
          <cell r="L84">
            <v>0</v>
          </cell>
          <cell r="M84">
            <v>5886379</v>
          </cell>
        </row>
        <row r="85">
          <cell r="A85">
            <v>85</v>
          </cell>
          <cell r="B85">
            <v>60.16</v>
          </cell>
          <cell r="C85" t="str">
            <v>Pediatric Oncology</v>
          </cell>
          <cell r="F85">
            <v>0</v>
          </cell>
          <cell r="G85">
            <v>0</v>
          </cell>
          <cell r="H85">
            <v>0</v>
          </cell>
          <cell r="I85">
            <v>0</v>
          </cell>
          <cell r="J85">
            <v>0</v>
          </cell>
          <cell r="K85">
            <v>0</v>
          </cell>
          <cell r="L85">
            <v>0</v>
          </cell>
          <cell r="M85">
            <v>3477559</v>
          </cell>
        </row>
        <row r="86">
          <cell r="A86">
            <v>86</v>
          </cell>
          <cell r="B86">
            <v>60.17</v>
          </cell>
          <cell r="C86" t="str">
            <v>Neuromuscular (ALS) Center</v>
          </cell>
          <cell r="F86">
            <v>0</v>
          </cell>
          <cell r="G86">
            <v>0</v>
          </cell>
          <cell r="H86">
            <v>0</v>
          </cell>
          <cell r="I86">
            <v>0</v>
          </cell>
          <cell r="J86">
            <v>0</v>
          </cell>
          <cell r="K86">
            <v>0</v>
          </cell>
          <cell r="L86">
            <v>0</v>
          </cell>
          <cell r="M86">
            <v>1981525</v>
          </cell>
        </row>
        <row r="87">
          <cell r="A87">
            <v>87</v>
          </cell>
          <cell r="B87">
            <v>60.18</v>
          </cell>
          <cell r="C87" t="str">
            <v>Womens Institute - Ballantyne</v>
          </cell>
          <cell r="F87">
            <v>0</v>
          </cell>
          <cell r="G87">
            <v>0</v>
          </cell>
          <cell r="H87">
            <v>0</v>
          </cell>
          <cell r="I87">
            <v>0</v>
          </cell>
          <cell r="J87">
            <v>0</v>
          </cell>
          <cell r="K87">
            <v>0</v>
          </cell>
          <cell r="L87">
            <v>0</v>
          </cell>
          <cell r="M87">
            <v>181182</v>
          </cell>
        </row>
        <row r="88">
          <cell r="A88">
            <v>88</v>
          </cell>
          <cell r="B88">
            <v>60.19</v>
          </cell>
          <cell r="C88" t="str">
            <v>Preventive Cardiology</v>
          </cell>
          <cell r="F88">
            <v>0</v>
          </cell>
          <cell r="G88">
            <v>0</v>
          </cell>
          <cell r="H88">
            <v>0</v>
          </cell>
          <cell r="I88">
            <v>0</v>
          </cell>
          <cell r="J88">
            <v>0</v>
          </cell>
          <cell r="K88">
            <v>0</v>
          </cell>
          <cell r="L88">
            <v>0</v>
          </cell>
          <cell r="M88">
            <v>331769</v>
          </cell>
        </row>
        <row r="89">
          <cell r="A89">
            <v>89</v>
          </cell>
          <cell r="B89">
            <v>60.2</v>
          </cell>
          <cell r="C89" t="str">
            <v>CHF Clinic</v>
          </cell>
          <cell r="F89">
            <v>0</v>
          </cell>
          <cell r="G89">
            <v>0</v>
          </cell>
          <cell r="H89">
            <v>0</v>
          </cell>
          <cell r="I89">
            <v>0</v>
          </cell>
          <cell r="J89">
            <v>0</v>
          </cell>
          <cell r="K89">
            <v>0</v>
          </cell>
          <cell r="L89">
            <v>0</v>
          </cell>
          <cell r="M89">
            <v>1476413</v>
          </cell>
        </row>
        <row r="90">
          <cell r="A90">
            <v>90</v>
          </cell>
          <cell r="B90">
            <v>61</v>
          </cell>
          <cell r="C90" t="str">
            <v>Emergency</v>
          </cell>
          <cell r="F90">
            <v>20889579</v>
          </cell>
          <cell r="G90">
            <v>9488528</v>
          </cell>
          <cell r="H90">
            <v>0</v>
          </cell>
          <cell r="I90">
            <v>7882539</v>
          </cell>
          <cell r="J90">
            <v>15261457</v>
          </cell>
          <cell r="K90">
            <v>14466983</v>
          </cell>
          <cell r="L90">
            <v>0</v>
          </cell>
          <cell r="M90">
            <v>41356273</v>
          </cell>
        </row>
        <row r="91">
          <cell r="A91">
            <v>91</v>
          </cell>
          <cell r="B91">
            <v>62</v>
          </cell>
          <cell r="C91" t="str">
            <v>Observation Beds</v>
          </cell>
          <cell r="F91">
            <v>0</v>
          </cell>
          <cell r="G91">
            <v>0</v>
          </cell>
          <cell r="H91">
            <v>0</v>
          </cell>
          <cell r="I91">
            <v>0</v>
          </cell>
          <cell r="J91">
            <v>0</v>
          </cell>
          <cell r="K91">
            <v>0</v>
          </cell>
          <cell r="L91">
            <v>0</v>
          </cell>
          <cell r="M91">
            <v>0</v>
          </cell>
        </row>
        <row r="92">
          <cell r="A92">
            <v>92</v>
          </cell>
          <cell r="B92">
            <v>62.01</v>
          </cell>
          <cell r="C92" t="str">
            <v>Observation Beds (Distinct)</v>
          </cell>
          <cell r="F92">
            <v>0</v>
          </cell>
          <cell r="G92">
            <v>0</v>
          </cell>
          <cell r="H92">
            <v>0</v>
          </cell>
          <cell r="I92">
            <v>0</v>
          </cell>
          <cell r="J92">
            <v>0</v>
          </cell>
          <cell r="K92">
            <v>0</v>
          </cell>
          <cell r="L92">
            <v>0</v>
          </cell>
          <cell r="M92">
            <v>20761</v>
          </cell>
        </row>
        <row r="93">
          <cell r="A93">
            <v>93</v>
          </cell>
          <cell r="B93">
            <v>63.02</v>
          </cell>
          <cell r="C93" t="str">
            <v>Oncology Clinic</v>
          </cell>
          <cell r="F93">
            <v>0</v>
          </cell>
          <cell r="G93">
            <v>0</v>
          </cell>
          <cell r="H93">
            <v>0</v>
          </cell>
          <cell r="I93">
            <v>0</v>
          </cell>
          <cell r="J93">
            <v>0</v>
          </cell>
          <cell r="K93">
            <v>0</v>
          </cell>
          <cell r="L93">
            <v>0</v>
          </cell>
          <cell r="M93">
            <v>0</v>
          </cell>
        </row>
        <row r="94">
          <cell r="A94">
            <v>94</v>
          </cell>
          <cell r="B94">
            <v>63.01</v>
          </cell>
          <cell r="C94" t="str">
            <v>O/P Psych - Partial Hospital</v>
          </cell>
          <cell r="F94">
            <v>259931</v>
          </cell>
          <cell r="G94">
            <v>0</v>
          </cell>
          <cell r="H94">
            <v>0</v>
          </cell>
          <cell r="I94">
            <v>0</v>
          </cell>
          <cell r="J94">
            <v>0</v>
          </cell>
          <cell r="K94">
            <v>0</v>
          </cell>
          <cell r="L94">
            <v>0</v>
          </cell>
          <cell r="M94">
            <v>0</v>
          </cell>
        </row>
        <row r="95">
          <cell r="A95">
            <v>95</v>
          </cell>
          <cell r="B95">
            <v>63.02</v>
          </cell>
          <cell r="C95" t="str">
            <v>Pres Oncology</v>
          </cell>
          <cell r="F95">
            <v>971989</v>
          </cell>
          <cell r="G95">
            <v>0</v>
          </cell>
          <cell r="H95">
            <v>0</v>
          </cell>
          <cell r="I95">
            <v>0</v>
          </cell>
          <cell r="J95">
            <v>0</v>
          </cell>
          <cell r="K95">
            <v>0</v>
          </cell>
          <cell r="L95">
            <v>0</v>
          </cell>
          <cell r="M95">
            <v>0</v>
          </cell>
        </row>
        <row r="96">
          <cell r="A96">
            <v>96</v>
          </cell>
        </row>
        <row r="97">
          <cell r="A97">
            <v>97</v>
          </cell>
          <cell r="B97">
            <v>63</v>
          </cell>
          <cell r="C97" t="str">
            <v>Sub-Total</v>
          </cell>
          <cell r="F97">
            <v>23600300</v>
          </cell>
          <cell r="G97">
            <v>9488528</v>
          </cell>
          <cell r="H97">
            <v>0</v>
          </cell>
          <cell r="I97">
            <v>7882539</v>
          </cell>
          <cell r="J97">
            <v>15261457</v>
          </cell>
          <cell r="K97">
            <v>14466983</v>
          </cell>
          <cell r="L97">
            <v>2574308</v>
          </cell>
          <cell r="M97">
            <v>137129674</v>
          </cell>
        </row>
        <row r="98">
          <cell r="A98">
            <v>98</v>
          </cell>
        </row>
        <row r="99">
          <cell r="A99">
            <v>99</v>
          </cell>
          <cell r="C99" t="str">
            <v>Other Reimb Centers</v>
          </cell>
        </row>
        <row r="100">
          <cell r="A100">
            <v>100</v>
          </cell>
          <cell r="B100">
            <v>65</v>
          </cell>
          <cell r="C100" t="str">
            <v>Ambulance Services</v>
          </cell>
          <cell r="F100">
            <v>3394955</v>
          </cell>
          <cell r="G100">
            <v>0</v>
          </cell>
          <cell r="H100">
            <v>0</v>
          </cell>
          <cell r="I100">
            <v>0</v>
          </cell>
          <cell r="J100">
            <v>0</v>
          </cell>
          <cell r="K100">
            <v>0</v>
          </cell>
          <cell r="L100">
            <v>0</v>
          </cell>
          <cell r="M100">
            <v>28805854</v>
          </cell>
        </row>
        <row r="101">
          <cell r="A101">
            <v>101</v>
          </cell>
          <cell r="B101">
            <v>93</v>
          </cell>
          <cell r="C101" t="str">
            <v>Hospice</v>
          </cell>
          <cell r="F101">
            <v>7270864</v>
          </cell>
          <cell r="G101">
            <v>0</v>
          </cell>
          <cell r="H101">
            <v>0</v>
          </cell>
          <cell r="I101">
            <v>0</v>
          </cell>
          <cell r="J101">
            <v>0</v>
          </cell>
          <cell r="K101">
            <v>0</v>
          </cell>
          <cell r="L101">
            <v>0</v>
          </cell>
          <cell r="M101">
            <v>0</v>
          </cell>
        </row>
        <row r="102">
          <cell r="A102">
            <v>102</v>
          </cell>
          <cell r="B102">
            <v>71</v>
          </cell>
          <cell r="C102" t="str">
            <v>HHA - Administrative and General</v>
          </cell>
          <cell r="F102">
            <v>0</v>
          </cell>
          <cell r="G102">
            <v>0</v>
          </cell>
          <cell r="H102">
            <v>0</v>
          </cell>
          <cell r="I102">
            <v>0</v>
          </cell>
          <cell r="J102">
            <v>0</v>
          </cell>
          <cell r="K102">
            <v>0</v>
          </cell>
          <cell r="L102">
            <v>0</v>
          </cell>
          <cell r="M102">
            <v>26078283</v>
          </cell>
        </row>
        <row r="103">
          <cell r="A103">
            <v>103</v>
          </cell>
          <cell r="B103">
            <v>71.010000000000005</v>
          </cell>
          <cell r="C103" t="str">
            <v>HHA 2</v>
          </cell>
          <cell r="F103">
            <v>0</v>
          </cell>
          <cell r="G103">
            <v>0</v>
          </cell>
          <cell r="H103">
            <v>0</v>
          </cell>
          <cell r="I103">
            <v>0</v>
          </cell>
          <cell r="J103">
            <v>0</v>
          </cell>
          <cell r="K103">
            <v>0</v>
          </cell>
          <cell r="L103">
            <v>0</v>
          </cell>
          <cell r="M103">
            <v>1847900</v>
          </cell>
        </row>
        <row r="104">
          <cell r="A104">
            <v>104</v>
          </cell>
          <cell r="B104">
            <v>72</v>
          </cell>
          <cell r="C104" t="str">
            <v>HHA - Skilled Nursing Care</v>
          </cell>
          <cell r="F104">
            <v>0</v>
          </cell>
          <cell r="G104">
            <v>0</v>
          </cell>
          <cell r="H104">
            <v>0</v>
          </cell>
          <cell r="I104">
            <v>0</v>
          </cell>
          <cell r="J104">
            <v>0</v>
          </cell>
          <cell r="K104">
            <v>0</v>
          </cell>
          <cell r="L104">
            <v>0</v>
          </cell>
          <cell r="M104">
            <v>0</v>
          </cell>
        </row>
        <row r="105">
          <cell r="A105">
            <v>105</v>
          </cell>
          <cell r="B105">
            <v>73</v>
          </cell>
          <cell r="C105" t="str">
            <v>HHA - Physical Therapy</v>
          </cell>
          <cell r="F105">
            <v>0</v>
          </cell>
          <cell r="G105">
            <v>0</v>
          </cell>
          <cell r="H105">
            <v>0</v>
          </cell>
          <cell r="I105">
            <v>0</v>
          </cell>
          <cell r="J105">
            <v>0</v>
          </cell>
          <cell r="K105">
            <v>0</v>
          </cell>
          <cell r="L105">
            <v>0</v>
          </cell>
          <cell r="M105">
            <v>0</v>
          </cell>
        </row>
        <row r="106">
          <cell r="A106">
            <v>106</v>
          </cell>
          <cell r="B106">
            <v>74</v>
          </cell>
          <cell r="C106" t="str">
            <v>HHA - Occupational Therapy</v>
          </cell>
          <cell r="F106">
            <v>0</v>
          </cell>
          <cell r="G106">
            <v>0</v>
          </cell>
          <cell r="H106">
            <v>0</v>
          </cell>
          <cell r="I106">
            <v>0</v>
          </cell>
          <cell r="J106">
            <v>0</v>
          </cell>
          <cell r="K106">
            <v>0</v>
          </cell>
          <cell r="L106">
            <v>0</v>
          </cell>
          <cell r="M106">
            <v>0</v>
          </cell>
        </row>
        <row r="107">
          <cell r="A107">
            <v>107</v>
          </cell>
          <cell r="B107">
            <v>75</v>
          </cell>
          <cell r="C107" t="str">
            <v>HHA - Speech Pathology</v>
          </cell>
          <cell r="F107">
            <v>0</v>
          </cell>
          <cell r="G107">
            <v>0</v>
          </cell>
          <cell r="H107">
            <v>0</v>
          </cell>
          <cell r="I107">
            <v>0</v>
          </cell>
          <cell r="J107">
            <v>0</v>
          </cell>
          <cell r="K107">
            <v>0</v>
          </cell>
          <cell r="L107">
            <v>0</v>
          </cell>
          <cell r="M107">
            <v>0</v>
          </cell>
        </row>
        <row r="108">
          <cell r="A108">
            <v>108</v>
          </cell>
          <cell r="B108">
            <v>76</v>
          </cell>
          <cell r="C108" t="str">
            <v>HHA - Medical Social Services</v>
          </cell>
          <cell r="F108">
            <v>0</v>
          </cell>
          <cell r="G108">
            <v>0</v>
          </cell>
          <cell r="H108">
            <v>0</v>
          </cell>
          <cell r="I108">
            <v>0</v>
          </cell>
          <cell r="J108">
            <v>0</v>
          </cell>
          <cell r="K108">
            <v>0</v>
          </cell>
          <cell r="L108">
            <v>0</v>
          </cell>
          <cell r="M108">
            <v>0</v>
          </cell>
        </row>
        <row r="109">
          <cell r="A109">
            <v>109</v>
          </cell>
          <cell r="B109">
            <v>77</v>
          </cell>
          <cell r="C109" t="str">
            <v>HHA - Home Health Aide</v>
          </cell>
          <cell r="F109">
            <v>0</v>
          </cell>
          <cell r="G109">
            <v>0</v>
          </cell>
          <cell r="H109">
            <v>0</v>
          </cell>
          <cell r="I109">
            <v>0</v>
          </cell>
          <cell r="J109">
            <v>0</v>
          </cell>
          <cell r="K109">
            <v>0</v>
          </cell>
          <cell r="L109">
            <v>0</v>
          </cell>
          <cell r="M109">
            <v>0</v>
          </cell>
        </row>
        <row r="110">
          <cell r="A110">
            <v>110</v>
          </cell>
          <cell r="B110">
            <v>78</v>
          </cell>
          <cell r="C110" t="str">
            <v>DME</v>
          </cell>
          <cell r="F110">
            <v>0</v>
          </cell>
          <cell r="G110">
            <v>0</v>
          </cell>
          <cell r="H110">
            <v>0</v>
          </cell>
          <cell r="I110">
            <v>0</v>
          </cell>
          <cell r="J110">
            <v>0</v>
          </cell>
          <cell r="K110">
            <v>0</v>
          </cell>
          <cell r="L110">
            <v>0</v>
          </cell>
          <cell r="M110">
            <v>0</v>
          </cell>
        </row>
        <row r="111">
          <cell r="A111">
            <v>111</v>
          </cell>
        </row>
        <row r="112">
          <cell r="A112">
            <v>112</v>
          </cell>
          <cell r="B112">
            <v>80</v>
          </cell>
          <cell r="C112" t="str">
            <v>Sub-Total</v>
          </cell>
          <cell r="F112">
            <v>10665819</v>
          </cell>
          <cell r="G112">
            <v>0</v>
          </cell>
          <cell r="H112">
            <v>0</v>
          </cell>
          <cell r="I112">
            <v>0</v>
          </cell>
          <cell r="J112">
            <v>0</v>
          </cell>
          <cell r="K112">
            <v>0</v>
          </cell>
          <cell r="L112">
            <v>0</v>
          </cell>
          <cell r="M112">
            <v>56732037</v>
          </cell>
        </row>
        <row r="113">
          <cell r="A113">
            <v>113</v>
          </cell>
        </row>
        <row r="114">
          <cell r="A114">
            <v>114</v>
          </cell>
          <cell r="C114" t="str">
            <v>Special Purp Centers</v>
          </cell>
        </row>
        <row r="115">
          <cell r="A115">
            <v>115</v>
          </cell>
          <cell r="B115">
            <v>83</v>
          </cell>
          <cell r="C115" t="str">
            <v>Kidney Acquisition</v>
          </cell>
          <cell r="F115">
            <v>0</v>
          </cell>
          <cell r="G115">
            <v>0</v>
          </cell>
          <cell r="H115">
            <v>0</v>
          </cell>
          <cell r="I115">
            <v>0</v>
          </cell>
          <cell r="J115">
            <v>0</v>
          </cell>
          <cell r="K115">
            <v>0</v>
          </cell>
          <cell r="L115">
            <v>0</v>
          </cell>
          <cell r="M115">
            <v>7307332</v>
          </cell>
        </row>
        <row r="116">
          <cell r="A116">
            <v>116</v>
          </cell>
          <cell r="B116">
            <v>84</v>
          </cell>
          <cell r="C116" t="str">
            <v>Liver Acquisition</v>
          </cell>
          <cell r="F116">
            <v>0</v>
          </cell>
          <cell r="G116">
            <v>0</v>
          </cell>
          <cell r="H116">
            <v>0</v>
          </cell>
          <cell r="I116">
            <v>0</v>
          </cell>
          <cell r="J116">
            <v>0</v>
          </cell>
          <cell r="K116">
            <v>0</v>
          </cell>
          <cell r="L116">
            <v>0</v>
          </cell>
          <cell r="M116">
            <v>3869574</v>
          </cell>
        </row>
        <row r="117">
          <cell r="A117">
            <v>117</v>
          </cell>
          <cell r="B117">
            <v>85</v>
          </cell>
          <cell r="C117" t="str">
            <v>Heart Acquisition</v>
          </cell>
          <cell r="F117">
            <v>0</v>
          </cell>
          <cell r="G117">
            <v>0</v>
          </cell>
          <cell r="H117">
            <v>0</v>
          </cell>
          <cell r="I117">
            <v>0</v>
          </cell>
          <cell r="J117">
            <v>0</v>
          </cell>
          <cell r="K117">
            <v>0</v>
          </cell>
          <cell r="L117">
            <v>0</v>
          </cell>
          <cell r="M117">
            <v>1254058</v>
          </cell>
        </row>
        <row r="118">
          <cell r="A118">
            <v>118</v>
          </cell>
          <cell r="B118">
            <v>85.01</v>
          </cell>
          <cell r="C118" t="str">
            <v>Pancreas Acquisition</v>
          </cell>
          <cell r="F118">
            <v>0</v>
          </cell>
          <cell r="G118">
            <v>0</v>
          </cell>
          <cell r="H118">
            <v>0</v>
          </cell>
          <cell r="I118">
            <v>0</v>
          </cell>
          <cell r="J118">
            <v>0</v>
          </cell>
          <cell r="K118">
            <v>0</v>
          </cell>
          <cell r="L118">
            <v>0</v>
          </cell>
          <cell r="M118">
            <v>727079</v>
          </cell>
        </row>
        <row r="119">
          <cell r="A119">
            <v>119</v>
          </cell>
          <cell r="B119">
            <v>86</v>
          </cell>
          <cell r="C119" t="str">
            <v>Other Organ Acquisision</v>
          </cell>
          <cell r="F119">
            <v>0</v>
          </cell>
          <cell r="G119">
            <v>0</v>
          </cell>
          <cell r="H119">
            <v>0</v>
          </cell>
          <cell r="I119">
            <v>0</v>
          </cell>
          <cell r="J119">
            <v>0</v>
          </cell>
          <cell r="K119">
            <v>0</v>
          </cell>
          <cell r="L119">
            <v>0</v>
          </cell>
          <cell r="M119">
            <v>711650</v>
          </cell>
        </row>
        <row r="120">
          <cell r="A120">
            <v>120</v>
          </cell>
        </row>
        <row r="121">
          <cell r="A121">
            <v>121</v>
          </cell>
          <cell r="C121" t="str">
            <v>Sub-Total</v>
          </cell>
          <cell r="F121">
            <v>0</v>
          </cell>
          <cell r="G121">
            <v>0</v>
          </cell>
          <cell r="H121">
            <v>0</v>
          </cell>
          <cell r="I121">
            <v>0</v>
          </cell>
          <cell r="J121">
            <v>0</v>
          </cell>
          <cell r="K121">
            <v>0</v>
          </cell>
          <cell r="L121">
            <v>0</v>
          </cell>
          <cell r="M121">
            <v>13869693</v>
          </cell>
        </row>
        <row r="122">
          <cell r="A122">
            <v>122</v>
          </cell>
        </row>
        <row r="123">
          <cell r="A123">
            <v>123</v>
          </cell>
        </row>
        <row r="124">
          <cell r="A124">
            <v>124</v>
          </cell>
          <cell r="B124">
            <v>95</v>
          </cell>
          <cell r="C124" t="str">
            <v>Reimburseable Centers</v>
          </cell>
          <cell r="F124">
            <v>420388883</v>
          </cell>
          <cell r="G124">
            <v>92305143</v>
          </cell>
          <cell r="H124">
            <v>64865274</v>
          </cell>
          <cell r="I124">
            <v>65058046</v>
          </cell>
          <cell r="J124">
            <v>211413553</v>
          </cell>
          <cell r="K124">
            <v>99167858</v>
          </cell>
          <cell r="L124">
            <v>56864387</v>
          </cell>
          <cell r="M124">
            <v>939344487</v>
          </cell>
        </row>
        <row r="125">
          <cell r="A125">
            <v>125</v>
          </cell>
        </row>
        <row r="126">
          <cell r="A126">
            <v>126</v>
          </cell>
          <cell r="C126" t="str">
            <v>Non-Reimbursable Cost Centers</v>
          </cell>
        </row>
        <row r="127">
          <cell r="A127">
            <v>127</v>
          </cell>
          <cell r="B127">
            <v>96</v>
          </cell>
          <cell r="C127" t="str">
            <v>Gift, Flower, Coffee Shop &amp; Canteen</v>
          </cell>
          <cell r="F127">
            <v>0</v>
          </cell>
          <cell r="G127">
            <v>38138</v>
          </cell>
          <cell r="H127">
            <v>14942</v>
          </cell>
          <cell r="I127">
            <v>54010</v>
          </cell>
          <cell r="J127">
            <v>287879</v>
          </cell>
          <cell r="K127">
            <v>257205</v>
          </cell>
          <cell r="L127">
            <v>0</v>
          </cell>
          <cell r="M127">
            <v>1056359</v>
          </cell>
        </row>
        <row r="128">
          <cell r="A128">
            <v>128</v>
          </cell>
          <cell r="B128">
            <v>96.01</v>
          </cell>
          <cell r="C128" t="str">
            <v>Coffee Shop</v>
          </cell>
          <cell r="F128">
            <v>0</v>
          </cell>
          <cell r="G128">
            <v>0</v>
          </cell>
          <cell r="H128">
            <v>0</v>
          </cell>
          <cell r="I128">
            <v>0</v>
          </cell>
          <cell r="J128">
            <v>0</v>
          </cell>
          <cell r="K128">
            <v>0</v>
          </cell>
          <cell r="L128">
            <v>0</v>
          </cell>
          <cell r="M128">
            <v>1708916</v>
          </cell>
        </row>
        <row r="129">
          <cell r="A129">
            <v>129</v>
          </cell>
          <cell r="B129">
            <v>96.02</v>
          </cell>
          <cell r="C129" t="str">
            <v>Agency Meals</v>
          </cell>
          <cell r="F129">
            <v>0</v>
          </cell>
          <cell r="G129">
            <v>0</v>
          </cell>
          <cell r="H129">
            <v>0</v>
          </cell>
          <cell r="I129">
            <v>0</v>
          </cell>
          <cell r="J129">
            <v>0</v>
          </cell>
          <cell r="K129">
            <v>0</v>
          </cell>
          <cell r="L129">
            <v>0</v>
          </cell>
          <cell r="M129">
            <v>0</v>
          </cell>
        </row>
        <row r="130">
          <cell r="A130">
            <v>130</v>
          </cell>
          <cell r="B130">
            <v>98</v>
          </cell>
          <cell r="C130" t="str">
            <v>Physicians' Private Offices</v>
          </cell>
          <cell r="F130">
            <v>0</v>
          </cell>
          <cell r="G130">
            <v>0</v>
          </cell>
          <cell r="H130">
            <v>0</v>
          </cell>
          <cell r="I130">
            <v>0</v>
          </cell>
          <cell r="J130">
            <v>2646527</v>
          </cell>
          <cell r="K130">
            <v>60030</v>
          </cell>
          <cell r="L130">
            <v>0</v>
          </cell>
          <cell r="M130">
            <v>0</v>
          </cell>
        </row>
        <row r="131">
          <cell r="A131">
            <v>131</v>
          </cell>
          <cell r="B131">
            <v>98.01</v>
          </cell>
          <cell r="C131" t="str">
            <v>Patient TV</v>
          </cell>
          <cell r="F131">
            <v>0</v>
          </cell>
          <cell r="G131">
            <v>0</v>
          </cell>
          <cell r="H131">
            <v>0</v>
          </cell>
          <cell r="I131">
            <v>0</v>
          </cell>
          <cell r="J131">
            <v>0</v>
          </cell>
          <cell r="K131">
            <v>0</v>
          </cell>
          <cell r="L131">
            <v>0</v>
          </cell>
          <cell r="M131">
            <v>0</v>
          </cell>
        </row>
        <row r="132">
          <cell r="A132">
            <v>132</v>
          </cell>
          <cell r="B132">
            <v>98.02</v>
          </cell>
          <cell r="C132" t="str">
            <v>Vending</v>
          </cell>
          <cell r="F132">
            <v>0</v>
          </cell>
          <cell r="G132">
            <v>0</v>
          </cell>
          <cell r="H132">
            <v>0</v>
          </cell>
          <cell r="I132">
            <v>0</v>
          </cell>
          <cell r="J132">
            <v>0</v>
          </cell>
          <cell r="K132">
            <v>0</v>
          </cell>
          <cell r="L132">
            <v>0</v>
          </cell>
          <cell r="M132">
            <v>0</v>
          </cell>
        </row>
        <row r="133">
          <cell r="A133">
            <v>133</v>
          </cell>
          <cell r="B133">
            <v>98.03</v>
          </cell>
          <cell r="C133" t="str">
            <v>Planning and Construction</v>
          </cell>
          <cell r="F133">
            <v>0</v>
          </cell>
          <cell r="G133">
            <v>0</v>
          </cell>
          <cell r="H133">
            <v>0</v>
          </cell>
          <cell r="I133">
            <v>0</v>
          </cell>
          <cell r="J133">
            <v>0</v>
          </cell>
          <cell r="K133">
            <v>0</v>
          </cell>
          <cell r="L133">
            <v>0</v>
          </cell>
          <cell r="M133">
            <v>0</v>
          </cell>
        </row>
        <row r="134">
          <cell r="A134">
            <v>134</v>
          </cell>
          <cell r="B134">
            <v>98.04</v>
          </cell>
          <cell r="C134" t="str">
            <v>Miscellaneous</v>
          </cell>
          <cell r="F134">
            <v>0</v>
          </cell>
          <cell r="G134">
            <v>0</v>
          </cell>
          <cell r="H134">
            <v>0</v>
          </cell>
          <cell r="I134">
            <v>0</v>
          </cell>
          <cell r="J134">
            <v>0</v>
          </cell>
          <cell r="K134">
            <v>0</v>
          </cell>
          <cell r="L134">
            <v>0</v>
          </cell>
          <cell r="M134">
            <v>0</v>
          </cell>
        </row>
        <row r="135">
          <cell r="A135">
            <v>135</v>
          </cell>
          <cell r="B135">
            <v>98.05</v>
          </cell>
          <cell r="C135" t="str">
            <v>Research</v>
          </cell>
          <cell r="F135">
            <v>1999302</v>
          </cell>
          <cell r="G135">
            <v>0</v>
          </cell>
          <cell r="H135">
            <v>0</v>
          </cell>
          <cell r="I135">
            <v>0</v>
          </cell>
          <cell r="J135">
            <v>0</v>
          </cell>
          <cell r="K135">
            <v>0</v>
          </cell>
          <cell r="L135">
            <v>0</v>
          </cell>
          <cell r="M135">
            <v>37818802</v>
          </cell>
        </row>
        <row r="136">
          <cell r="A136">
            <v>136</v>
          </cell>
          <cell r="B136">
            <v>98.06</v>
          </cell>
          <cell r="C136" t="str">
            <v>Physician's Clinic</v>
          </cell>
          <cell r="F136">
            <v>0</v>
          </cell>
          <cell r="G136">
            <v>0</v>
          </cell>
          <cell r="H136">
            <v>0</v>
          </cell>
          <cell r="I136">
            <v>0</v>
          </cell>
          <cell r="J136">
            <v>0</v>
          </cell>
          <cell r="K136">
            <v>0</v>
          </cell>
          <cell r="L136">
            <v>0</v>
          </cell>
          <cell r="M136">
            <v>1663586</v>
          </cell>
        </row>
        <row r="137">
          <cell r="A137">
            <v>137</v>
          </cell>
          <cell r="B137">
            <v>98.07</v>
          </cell>
          <cell r="C137" t="str">
            <v>Physician's Services</v>
          </cell>
          <cell r="F137">
            <v>0</v>
          </cell>
          <cell r="G137">
            <v>0</v>
          </cell>
          <cell r="H137">
            <v>0</v>
          </cell>
          <cell r="I137">
            <v>0</v>
          </cell>
          <cell r="J137">
            <v>0</v>
          </cell>
          <cell r="K137">
            <v>0</v>
          </cell>
          <cell r="L137">
            <v>0</v>
          </cell>
          <cell r="M137">
            <v>182290</v>
          </cell>
        </row>
        <row r="138">
          <cell r="A138">
            <v>138</v>
          </cell>
          <cell r="B138">
            <v>98.08</v>
          </cell>
          <cell r="C138" t="str">
            <v>YMCA Health Center</v>
          </cell>
          <cell r="F138">
            <v>0</v>
          </cell>
          <cell r="G138">
            <v>0</v>
          </cell>
          <cell r="H138">
            <v>0</v>
          </cell>
          <cell r="I138">
            <v>0</v>
          </cell>
          <cell r="J138">
            <v>1736051</v>
          </cell>
          <cell r="K138">
            <v>189913</v>
          </cell>
          <cell r="L138">
            <v>0</v>
          </cell>
          <cell r="M138">
            <v>0</v>
          </cell>
        </row>
        <row r="139">
          <cell r="A139">
            <v>139</v>
          </cell>
          <cell r="B139">
            <v>99</v>
          </cell>
          <cell r="C139" t="str">
            <v>Non-Paid Workers</v>
          </cell>
          <cell r="F139">
            <v>0</v>
          </cell>
          <cell r="G139">
            <v>0</v>
          </cell>
          <cell r="H139">
            <v>0</v>
          </cell>
          <cell r="I139">
            <v>0</v>
          </cell>
          <cell r="J139">
            <v>570164</v>
          </cell>
          <cell r="K139">
            <v>28744</v>
          </cell>
          <cell r="L139">
            <v>0</v>
          </cell>
          <cell r="M139">
            <v>0</v>
          </cell>
        </row>
        <row r="140">
          <cell r="A140">
            <v>140</v>
          </cell>
          <cell r="B140">
            <v>99.01</v>
          </cell>
          <cell r="C140" t="str">
            <v>Charlotte Institute of Rehabilitation</v>
          </cell>
          <cell r="F140">
            <v>0</v>
          </cell>
          <cell r="G140">
            <v>0</v>
          </cell>
          <cell r="H140">
            <v>0</v>
          </cell>
          <cell r="I140">
            <v>0</v>
          </cell>
          <cell r="J140">
            <v>0</v>
          </cell>
          <cell r="K140">
            <v>0</v>
          </cell>
          <cell r="L140">
            <v>0</v>
          </cell>
          <cell r="M140">
            <v>1890745</v>
          </cell>
        </row>
        <row r="141">
          <cell r="A141">
            <v>141</v>
          </cell>
          <cell r="B141">
            <v>99.02</v>
          </cell>
          <cell r="C141" t="str">
            <v>University Hosptial</v>
          </cell>
          <cell r="F141">
            <v>0</v>
          </cell>
          <cell r="G141">
            <v>0</v>
          </cell>
          <cell r="H141">
            <v>0</v>
          </cell>
          <cell r="I141">
            <v>0</v>
          </cell>
          <cell r="J141">
            <v>0</v>
          </cell>
          <cell r="K141">
            <v>0</v>
          </cell>
          <cell r="L141">
            <v>0</v>
          </cell>
          <cell r="M141">
            <v>1289203</v>
          </cell>
        </row>
        <row r="142">
          <cell r="A142">
            <v>142</v>
          </cell>
          <cell r="B142">
            <v>99.03</v>
          </cell>
          <cell r="C142" t="str">
            <v>Portable Dental</v>
          </cell>
          <cell r="F142">
            <v>0</v>
          </cell>
          <cell r="G142">
            <v>0</v>
          </cell>
          <cell r="H142">
            <v>0</v>
          </cell>
          <cell r="I142">
            <v>0</v>
          </cell>
          <cell r="J142">
            <v>0</v>
          </cell>
          <cell r="K142">
            <v>0</v>
          </cell>
          <cell r="L142">
            <v>0</v>
          </cell>
          <cell r="M142">
            <v>10650</v>
          </cell>
        </row>
        <row r="143">
          <cell r="A143">
            <v>143</v>
          </cell>
          <cell r="B143">
            <v>99.04</v>
          </cell>
          <cell r="C143" t="str">
            <v>Sardis</v>
          </cell>
          <cell r="F143">
            <v>0</v>
          </cell>
          <cell r="G143">
            <v>0</v>
          </cell>
          <cell r="H143">
            <v>0</v>
          </cell>
          <cell r="I143">
            <v>0</v>
          </cell>
          <cell r="J143">
            <v>0</v>
          </cell>
          <cell r="K143">
            <v>0</v>
          </cell>
          <cell r="L143">
            <v>0</v>
          </cell>
          <cell r="M143">
            <v>3251</v>
          </cell>
        </row>
        <row r="144">
          <cell r="A144">
            <v>144</v>
          </cell>
          <cell r="B144">
            <v>99.05</v>
          </cell>
          <cell r="C144" t="str">
            <v>Orthopaedic</v>
          </cell>
          <cell r="F144">
            <v>0</v>
          </cell>
          <cell r="G144">
            <v>0</v>
          </cell>
          <cell r="H144">
            <v>0</v>
          </cell>
          <cell r="I144">
            <v>0</v>
          </cell>
          <cell r="J144">
            <v>0</v>
          </cell>
          <cell r="K144">
            <v>0</v>
          </cell>
          <cell r="L144">
            <v>0</v>
          </cell>
          <cell r="M144">
            <v>0</v>
          </cell>
        </row>
        <row r="145">
          <cell r="A145">
            <v>145</v>
          </cell>
          <cell r="B145">
            <v>99.06</v>
          </cell>
          <cell r="C145" t="str">
            <v>Other Non - Reimburseable</v>
          </cell>
          <cell r="F145">
            <v>0</v>
          </cell>
          <cell r="G145">
            <v>0</v>
          </cell>
          <cell r="H145">
            <v>0</v>
          </cell>
          <cell r="I145">
            <v>0</v>
          </cell>
          <cell r="J145">
            <v>0</v>
          </cell>
          <cell r="K145">
            <v>0</v>
          </cell>
          <cell r="L145">
            <v>0</v>
          </cell>
          <cell r="M145">
            <v>20245757</v>
          </cell>
        </row>
        <row r="146">
          <cell r="A146">
            <v>146</v>
          </cell>
          <cell r="B146">
            <v>99.07</v>
          </cell>
          <cell r="C146" t="str">
            <v>Amethyst</v>
          </cell>
          <cell r="F146">
            <v>0</v>
          </cell>
          <cell r="G146">
            <v>0</v>
          </cell>
          <cell r="H146">
            <v>0</v>
          </cell>
          <cell r="I146">
            <v>0</v>
          </cell>
          <cell r="J146">
            <v>0</v>
          </cell>
          <cell r="K146">
            <v>0</v>
          </cell>
          <cell r="L146">
            <v>0</v>
          </cell>
          <cell r="M146">
            <v>0</v>
          </cell>
        </row>
        <row r="147">
          <cell r="A147">
            <v>147</v>
          </cell>
          <cell r="B147">
            <v>100.01</v>
          </cell>
          <cell r="C147" t="str">
            <v>CR Rehab Unit</v>
          </cell>
          <cell r="F147">
            <v>0</v>
          </cell>
          <cell r="G147">
            <v>0</v>
          </cell>
          <cell r="H147">
            <v>0</v>
          </cell>
          <cell r="I147">
            <v>0</v>
          </cell>
          <cell r="J147">
            <v>0</v>
          </cell>
          <cell r="K147">
            <v>0</v>
          </cell>
          <cell r="L147">
            <v>0</v>
          </cell>
          <cell r="M147">
            <v>0</v>
          </cell>
        </row>
        <row r="148">
          <cell r="A148">
            <v>148</v>
          </cell>
          <cell r="B148">
            <v>99.09</v>
          </cell>
          <cell r="C148" t="str">
            <v>Mercy Hospital</v>
          </cell>
          <cell r="F148">
            <v>0</v>
          </cell>
          <cell r="G148">
            <v>0</v>
          </cell>
          <cell r="H148">
            <v>0</v>
          </cell>
          <cell r="I148">
            <v>0</v>
          </cell>
          <cell r="J148">
            <v>0</v>
          </cell>
          <cell r="K148">
            <v>0</v>
          </cell>
          <cell r="L148">
            <v>0</v>
          </cell>
          <cell r="M148">
            <v>2453</v>
          </cell>
        </row>
        <row r="149">
          <cell r="A149">
            <v>149</v>
          </cell>
          <cell r="B149">
            <v>99.1</v>
          </cell>
          <cell r="C149" t="str">
            <v>Mercy Hospital South</v>
          </cell>
          <cell r="F149">
            <v>0</v>
          </cell>
          <cell r="G149">
            <v>0</v>
          </cell>
          <cell r="H149">
            <v>0</v>
          </cell>
          <cell r="I149">
            <v>0</v>
          </cell>
          <cell r="J149">
            <v>0</v>
          </cell>
          <cell r="K149">
            <v>0</v>
          </cell>
          <cell r="L149">
            <v>0</v>
          </cell>
          <cell r="M149">
            <v>1286456</v>
          </cell>
        </row>
        <row r="150">
          <cell r="A150">
            <v>150</v>
          </cell>
          <cell r="B150">
            <v>99.11</v>
          </cell>
          <cell r="C150" t="str">
            <v>Kings Mountain</v>
          </cell>
          <cell r="F150">
            <v>0</v>
          </cell>
          <cell r="G150">
            <v>0</v>
          </cell>
          <cell r="H150">
            <v>0</v>
          </cell>
          <cell r="I150">
            <v>0</v>
          </cell>
          <cell r="J150">
            <v>0</v>
          </cell>
          <cell r="K150">
            <v>0</v>
          </cell>
          <cell r="L150">
            <v>0</v>
          </cell>
          <cell r="M150">
            <v>0</v>
          </cell>
        </row>
        <row r="151">
          <cell r="A151">
            <v>151</v>
          </cell>
          <cell r="B151">
            <v>99.12</v>
          </cell>
          <cell r="C151" t="str">
            <v>Union Regional Medical Center</v>
          </cell>
          <cell r="F151">
            <v>0</v>
          </cell>
          <cell r="G151">
            <v>0</v>
          </cell>
          <cell r="H151">
            <v>0</v>
          </cell>
          <cell r="I151">
            <v>0</v>
          </cell>
          <cell r="J151">
            <v>0</v>
          </cell>
          <cell r="K151">
            <v>0</v>
          </cell>
          <cell r="L151">
            <v>0</v>
          </cell>
          <cell r="M151">
            <v>715034</v>
          </cell>
        </row>
        <row r="152">
          <cell r="A152">
            <v>152</v>
          </cell>
          <cell r="B152">
            <v>99.13</v>
          </cell>
          <cell r="C152" t="str">
            <v>Willows</v>
          </cell>
          <cell r="F152">
            <v>0</v>
          </cell>
          <cell r="G152">
            <v>0</v>
          </cell>
          <cell r="H152">
            <v>0</v>
          </cell>
          <cell r="I152">
            <v>0</v>
          </cell>
          <cell r="J152">
            <v>0</v>
          </cell>
          <cell r="K152">
            <v>0</v>
          </cell>
          <cell r="L152">
            <v>0</v>
          </cell>
          <cell r="M152">
            <v>12</v>
          </cell>
        </row>
        <row r="153">
          <cell r="A153">
            <v>153</v>
          </cell>
          <cell r="B153">
            <v>99.14</v>
          </cell>
          <cell r="C153" t="str">
            <v>Cleveland Regional Medical Center</v>
          </cell>
          <cell r="F153">
            <v>0</v>
          </cell>
          <cell r="G153">
            <v>0</v>
          </cell>
          <cell r="H153">
            <v>0</v>
          </cell>
          <cell r="I153">
            <v>0</v>
          </cell>
          <cell r="J153">
            <v>0</v>
          </cell>
          <cell r="K153">
            <v>0</v>
          </cell>
          <cell r="L153">
            <v>0</v>
          </cell>
          <cell r="M153">
            <v>0</v>
          </cell>
        </row>
        <row r="154">
          <cell r="A154">
            <v>154</v>
          </cell>
          <cell r="B154">
            <v>99.15</v>
          </cell>
          <cell r="C154" t="str">
            <v>Disaster Relief</v>
          </cell>
          <cell r="F154">
            <v>0</v>
          </cell>
          <cell r="G154">
            <v>0</v>
          </cell>
          <cell r="H154">
            <v>0</v>
          </cell>
          <cell r="I154">
            <v>0</v>
          </cell>
          <cell r="J154">
            <v>0</v>
          </cell>
          <cell r="K154">
            <v>0</v>
          </cell>
          <cell r="L154">
            <v>0</v>
          </cell>
          <cell r="M154">
            <v>369231</v>
          </cell>
        </row>
        <row r="155">
          <cell r="A155">
            <v>155</v>
          </cell>
          <cell r="B155">
            <v>99.01</v>
          </cell>
          <cell r="C155" t="str">
            <v>Nonallowable-Gen</v>
          </cell>
          <cell r="F155">
            <v>0</v>
          </cell>
          <cell r="G155">
            <v>0</v>
          </cell>
          <cell r="H155">
            <v>0</v>
          </cell>
          <cell r="I155">
            <v>0</v>
          </cell>
          <cell r="J155">
            <v>0</v>
          </cell>
          <cell r="K155">
            <v>0</v>
          </cell>
          <cell r="L155">
            <v>45256</v>
          </cell>
          <cell r="M155">
            <v>0</v>
          </cell>
        </row>
        <row r="156">
          <cell r="A156">
            <v>156</v>
          </cell>
          <cell r="B156">
            <v>99.02</v>
          </cell>
          <cell r="C156" t="str">
            <v>SMH Rehab Unit</v>
          </cell>
          <cell r="F156">
            <v>0</v>
          </cell>
          <cell r="G156">
            <v>0</v>
          </cell>
          <cell r="H156">
            <v>0</v>
          </cell>
          <cell r="I156">
            <v>0</v>
          </cell>
          <cell r="J156">
            <v>0</v>
          </cell>
          <cell r="K156">
            <v>0</v>
          </cell>
          <cell r="L156">
            <v>158132</v>
          </cell>
          <cell r="M156">
            <v>0</v>
          </cell>
        </row>
        <row r="157">
          <cell r="A157">
            <v>157</v>
          </cell>
          <cell r="B157">
            <v>99.03</v>
          </cell>
          <cell r="C157" t="str">
            <v>Adaptive Sports &amp; Adventures Program</v>
          </cell>
          <cell r="F157">
            <v>0</v>
          </cell>
          <cell r="G157">
            <v>0</v>
          </cell>
          <cell r="H157">
            <v>0</v>
          </cell>
          <cell r="I157">
            <v>0</v>
          </cell>
          <cell r="J157">
            <v>0</v>
          </cell>
          <cell r="K157">
            <v>0</v>
          </cell>
          <cell r="L157">
            <v>163979</v>
          </cell>
          <cell r="M157">
            <v>0</v>
          </cell>
        </row>
        <row r="158">
          <cell r="A158">
            <v>158</v>
          </cell>
          <cell r="B158">
            <v>99.04</v>
          </cell>
          <cell r="C158" t="str">
            <v>RRMC Rehab Unit</v>
          </cell>
          <cell r="F158">
            <v>0</v>
          </cell>
          <cell r="G158">
            <v>0</v>
          </cell>
          <cell r="H158">
            <v>0</v>
          </cell>
          <cell r="I158">
            <v>0</v>
          </cell>
          <cell r="J158">
            <v>0</v>
          </cell>
          <cell r="K158">
            <v>0</v>
          </cell>
          <cell r="L158">
            <v>489670</v>
          </cell>
          <cell r="M158">
            <v>0</v>
          </cell>
        </row>
        <row r="159">
          <cell r="A159">
            <v>159</v>
          </cell>
          <cell r="B159">
            <v>99.05</v>
          </cell>
          <cell r="C159" t="str">
            <v>Vacant Space</v>
          </cell>
          <cell r="F159">
            <v>784140</v>
          </cell>
          <cell r="G159">
            <v>0</v>
          </cell>
          <cell r="H159">
            <v>0</v>
          </cell>
          <cell r="I159">
            <v>0</v>
          </cell>
          <cell r="J159">
            <v>0</v>
          </cell>
          <cell r="K159">
            <v>0</v>
          </cell>
          <cell r="L159">
            <v>0</v>
          </cell>
          <cell r="M159">
            <v>0</v>
          </cell>
        </row>
        <row r="160">
          <cell r="A160">
            <v>160</v>
          </cell>
          <cell r="B160">
            <v>99.06</v>
          </cell>
          <cell r="C160" t="str">
            <v>Other Non-reimburseable</v>
          </cell>
          <cell r="F160">
            <v>359313</v>
          </cell>
          <cell r="G160">
            <v>0</v>
          </cell>
          <cell r="H160">
            <v>0</v>
          </cell>
          <cell r="I160">
            <v>0</v>
          </cell>
          <cell r="J160">
            <v>0</v>
          </cell>
          <cell r="K160">
            <v>0</v>
          </cell>
          <cell r="L160">
            <v>0</v>
          </cell>
          <cell r="M160">
            <v>0</v>
          </cell>
        </row>
        <row r="161">
          <cell r="A161">
            <v>161</v>
          </cell>
          <cell r="B161">
            <v>99.16</v>
          </cell>
          <cell r="C161" t="str">
            <v>LTC Pharmacy</v>
          </cell>
          <cell r="F161">
            <v>0</v>
          </cell>
          <cell r="G161">
            <v>0</v>
          </cell>
          <cell r="H161">
            <v>0</v>
          </cell>
          <cell r="I161">
            <v>0</v>
          </cell>
          <cell r="J161">
            <v>0</v>
          </cell>
          <cell r="K161">
            <v>0</v>
          </cell>
          <cell r="L161">
            <v>0</v>
          </cell>
          <cell r="M161">
            <v>0</v>
          </cell>
        </row>
        <row r="162">
          <cell r="A162">
            <v>162</v>
          </cell>
          <cell r="B162">
            <v>100</v>
          </cell>
          <cell r="C162" t="str">
            <v>Pain Clinic Office Space</v>
          </cell>
          <cell r="F162">
            <v>0</v>
          </cell>
          <cell r="G162">
            <v>0</v>
          </cell>
          <cell r="H162">
            <v>0</v>
          </cell>
          <cell r="I162">
            <v>0</v>
          </cell>
          <cell r="J162">
            <v>0</v>
          </cell>
          <cell r="K162">
            <v>0</v>
          </cell>
          <cell r="L162">
            <v>0</v>
          </cell>
          <cell r="M162">
            <v>0</v>
          </cell>
        </row>
        <row r="163">
          <cell r="A163">
            <v>163</v>
          </cell>
          <cell r="B163">
            <v>100</v>
          </cell>
          <cell r="C163" t="str">
            <v>Vocational Rehab</v>
          </cell>
          <cell r="F163">
            <v>0</v>
          </cell>
          <cell r="G163">
            <v>0</v>
          </cell>
          <cell r="H163">
            <v>0</v>
          </cell>
          <cell r="I163">
            <v>0</v>
          </cell>
          <cell r="J163">
            <v>0</v>
          </cell>
          <cell r="K163">
            <v>0</v>
          </cell>
          <cell r="L163">
            <v>598873</v>
          </cell>
          <cell r="M163">
            <v>0</v>
          </cell>
        </row>
        <row r="164">
          <cell r="A164">
            <v>164</v>
          </cell>
          <cell r="B164">
            <v>100</v>
          </cell>
          <cell r="C164" t="str">
            <v>FNDTN/PLNG/PHYS/PR</v>
          </cell>
          <cell r="F164">
            <v>0</v>
          </cell>
          <cell r="G164">
            <v>0</v>
          </cell>
          <cell r="H164">
            <v>0</v>
          </cell>
          <cell r="I164">
            <v>0</v>
          </cell>
          <cell r="J164">
            <v>0</v>
          </cell>
          <cell r="K164">
            <v>0</v>
          </cell>
          <cell r="L164">
            <v>0</v>
          </cell>
          <cell r="M164">
            <v>0</v>
          </cell>
        </row>
        <row r="165">
          <cell r="A165">
            <v>165</v>
          </cell>
          <cell r="B165">
            <v>100</v>
          </cell>
          <cell r="C165" t="str">
            <v>Huntersville Health Pharmacy</v>
          </cell>
          <cell r="F165">
            <v>0</v>
          </cell>
          <cell r="G165">
            <v>0</v>
          </cell>
          <cell r="H165">
            <v>0</v>
          </cell>
          <cell r="I165">
            <v>0</v>
          </cell>
          <cell r="J165">
            <v>0</v>
          </cell>
          <cell r="K165">
            <v>0</v>
          </cell>
          <cell r="L165">
            <v>0</v>
          </cell>
          <cell r="M165">
            <v>0</v>
          </cell>
        </row>
        <row r="166">
          <cell r="A166">
            <v>166</v>
          </cell>
          <cell r="B166">
            <v>100</v>
          </cell>
          <cell r="C166" t="str">
            <v>Sisky YMCA</v>
          </cell>
          <cell r="F166">
            <v>0</v>
          </cell>
          <cell r="G166">
            <v>133977</v>
          </cell>
          <cell r="H166">
            <v>0</v>
          </cell>
          <cell r="I166">
            <v>0</v>
          </cell>
          <cell r="J166">
            <v>0</v>
          </cell>
          <cell r="K166">
            <v>0</v>
          </cell>
          <cell r="L166">
            <v>0</v>
          </cell>
          <cell r="M166">
            <v>0</v>
          </cell>
        </row>
        <row r="167">
          <cell r="A167">
            <v>167</v>
          </cell>
          <cell r="B167">
            <v>100.01</v>
          </cell>
          <cell r="C167" t="str">
            <v>Starbucks/Vending</v>
          </cell>
          <cell r="F167">
            <v>0</v>
          </cell>
          <cell r="G167">
            <v>0</v>
          </cell>
          <cell r="H167">
            <v>0</v>
          </cell>
          <cell r="I167">
            <v>18359</v>
          </cell>
          <cell r="J167">
            <v>0</v>
          </cell>
          <cell r="K167">
            <v>0</v>
          </cell>
          <cell r="L167">
            <v>0</v>
          </cell>
          <cell r="M167">
            <v>0</v>
          </cell>
        </row>
        <row r="168">
          <cell r="A168">
            <v>168</v>
          </cell>
          <cell r="B168">
            <v>100.01</v>
          </cell>
          <cell r="C168" t="str">
            <v>Presbyterian Specialty</v>
          </cell>
          <cell r="F168">
            <v>0</v>
          </cell>
          <cell r="G168">
            <v>0</v>
          </cell>
          <cell r="H168">
            <v>0</v>
          </cell>
          <cell r="I168">
            <v>0</v>
          </cell>
          <cell r="J168">
            <v>0</v>
          </cell>
          <cell r="K168">
            <v>0</v>
          </cell>
          <cell r="L168">
            <v>0</v>
          </cell>
          <cell r="M168">
            <v>0</v>
          </cell>
        </row>
        <row r="169">
          <cell r="A169">
            <v>169</v>
          </cell>
          <cell r="B169">
            <v>100.01</v>
          </cell>
          <cell r="C169" t="str">
            <v>Retail Pharmacy</v>
          </cell>
          <cell r="F169">
            <v>0</v>
          </cell>
          <cell r="G169">
            <v>0</v>
          </cell>
          <cell r="H169">
            <v>0</v>
          </cell>
          <cell r="I169">
            <v>0</v>
          </cell>
          <cell r="J169">
            <v>0</v>
          </cell>
          <cell r="K169">
            <v>0</v>
          </cell>
          <cell r="L169">
            <v>0</v>
          </cell>
          <cell r="M169">
            <v>2651497</v>
          </cell>
        </row>
        <row r="170">
          <cell r="A170">
            <v>170</v>
          </cell>
          <cell r="B170">
            <v>100.02</v>
          </cell>
          <cell r="C170" t="str">
            <v>Home Helpers</v>
          </cell>
          <cell r="F170">
            <v>13169</v>
          </cell>
          <cell r="G170">
            <v>0</v>
          </cell>
          <cell r="H170">
            <v>0</v>
          </cell>
          <cell r="I170">
            <v>0</v>
          </cell>
          <cell r="J170">
            <v>0</v>
          </cell>
          <cell r="K170">
            <v>0</v>
          </cell>
          <cell r="L170">
            <v>0</v>
          </cell>
          <cell r="M170">
            <v>0</v>
          </cell>
        </row>
        <row r="171">
          <cell r="A171">
            <v>171</v>
          </cell>
          <cell r="B171">
            <v>100.03</v>
          </cell>
          <cell r="C171" t="str">
            <v>Wesley Nursing Home</v>
          </cell>
          <cell r="F171">
            <v>0</v>
          </cell>
          <cell r="G171">
            <v>0</v>
          </cell>
          <cell r="H171">
            <v>0</v>
          </cell>
          <cell r="I171">
            <v>0</v>
          </cell>
          <cell r="J171">
            <v>0</v>
          </cell>
          <cell r="K171">
            <v>0</v>
          </cell>
          <cell r="L171">
            <v>0</v>
          </cell>
          <cell r="M171">
            <v>0</v>
          </cell>
        </row>
        <row r="172">
          <cell r="A172">
            <v>172</v>
          </cell>
          <cell r="B172">
            <v>100.04</v>
          </cell>
          <cell r="C172" t="str">
            <v>Presbyterian Matthews</v>
          </cell>
          <cell r="F172">
            <v>0</v>
          </cell>
          <cell r="G172">
            <v>0</v>
          </cell>
          <cell r="H172">
            <v>0</v>
          </cell>
          <cell r="I172">
            <v>0</v>
          </cell>
          <cell r="J172">
            <v>0</v>
          </cell>
          <cell r="K172">
            <v>0</v>
          </cell>
          <cell r="L172">
            <v>0</v>
          </cell>
          <cell r="M172">
            <v>0</v>
          </cell>
        </row>
        <row r="173">
          <cell r="A173">
            <v>173</v>
          </cell>
          <cell r="B173">
            <v>100.06</v>
          </cell>
          <cell r="C173" t="str">
            <v>Corporate Support</v>
          </cell>
          <cell r="F173">
            <v>0</v>
          </cell>
          <cell r="G173">
            <v>0</v>
          </cell>
          <cell r="H173">
            <v>0</v>
          </cell>
          <cell r="I173">
            <v>0</v>
          </cell>
          <cell r="J173">
            <v>0</v>
          </cell>
          <cell r="K173">
            <v>0</v>
          </cell>
          <cell r="L173">
            <v>0</v>
          </cell>
          <cell r="M173">
            <v>0</v>
          </cell>
        </row>
        <row r="174">
          <cell r="A174">
            <v>174</v>
          </cell>
          <cell r="B174">
            <v>100.07</v>
          </cell>
          <cell r="C174" t="str">
            <v>Pres Cntr for Cardiology</v>
          </cell>
          <cell r="F174">
            <v>20929</v>
          </cell>
          <cell r="G174">
            <v>0</v>
          </cell>
          <cell r="H174">
            <v>0</v>
          </cell>
          <cell r="I174">
            <v>0</v>
          </cell>
          <cell r="J174">
            <v>0</v>
          </cell>
          <cell r="K174">
            <v>0</v>
          </cell>
          <cell r="L174">
            <v>0</v>
          </cell>
          <cell r="M174">
            <v>0</v>
          </cell>
        </row>
        <row r="175">
          <cell r="A175">
            <v>175</v>
          </cell>
          <cell r="B175">
            <v>100.08</v>
          </cell>
          <cell r="C175" t="str">
            <v>Health &amp; Fitness</v>
          </cell>
          <cell r="F175">
            <v>0</v>
          </cell>
          <cell r="G175">
            <v>0</v>
          </cell>
          <cell r="H175">
            <v>0</v>
          </cell>
          <cell r="I175">
            <v>0</v>
          </cell>
          <cell r="J175">
            <v>0</v>
          </cell>
          <cell r="K175">
            <v>0</v>
          </cell>
          <cell r="L175">
            <v>0</v>
          </cell>
          <cell r="M175">
            <v>0</v>
          </cell>
        </row>
        <row r="176">
          <cell r="A176">
            <v>176</v>
          </cell>
          <cell r="B176">
            <v>100.09</v>
          </cell>
          <cell r="C176" t="str">
            <v>Nalle Lab</v>
          </cell>
          <cell r="F176">
            <v>21</v>
          </cell>
          <cell r="G176">
            <v>0</v>
          </cell>
          <cell r="H176">
            <v>0</v>
          </cell>
          <cell r="I176">
            <v>0</v>
          </cell>
          <cell r="J176">
            <v>0</v>
          </cell>
          <cell r="K176">
            <v>0</v>
          </cell>
          <cell r="L176">
            <v>0</v>
          </cell>
          <cell r="M176">
            <v>0</v>
          </cell>
        </row>
        <row r="177">
          <cell r="A177">
            <v>177</v>
          </cell>
          <cell r="B177">
            <v>100.11</v>
          </cell>
          <cell r="C177" t="str">
            <v>PHAC Lab</v>
          </cell>
          <cell r="F177">
            <v>0</v>
          </cell>
          <cell r="G177">
            <v>0</v>
          </cell>
          <cell r="H177">
            <v>0</v>
          </cell>
          <cell r="I177">
            <v>0</v>
          </cell>
          <cell r="J177">
            <v>0</v>
          </cell>
          <cell r="K177">
            <v>0</v>
          </cell>
          <cell r="L177">
            <v>0</v>
          </cell>
          <cell r="M177">
            <v>0</v>
          </cell>
        </row>
        <row r="178">
          <cell r="A178">
            <v>178</v>
          </cell>
          <cell r="B178">
            <v>100.01</v>
          </cell>
          <cell r="C178" t="str">
            <v>Senior Relationship Program</v>
          </cell>
          <cell r="F178">
            <v>291</v>
          </cell>
          <cell r="G178">
            <v>0</v>
          </cell>
          <cell r="H178">
            <v>0</v>
          </cell>
          <cell r="I178">
            <v>0</v>
          </cell>
          <cell r="J178">
            <v>0</v>
          </cell>
          <cell r="K178">
            <v>0</v>
          </cell>
          <cell r="L178">
            <v>0</v>
          </cell>
          <cell r="M178">
            <v>0</v>
          </cell>
        </row>
        <row r="179">
          <cell r="A179">
            <v>179</v>
          </cell>
          <cell r="B179">
            <v>100.01</v>
          </cell>
          <cell r="C179" t="str">
            <v>Physician Referral Service</v>
          </cell>
          <cell r="F179">
            <v>5819</v>
          </cell>
          <cell r="G179">
            <v>0</v>
          </cell>
          <cell r="H179">
            <v>0</v>
          </cell>
          <cell r="I179">
            <v>0</v>
          </cell>
          <cell r="J179">
            <v>0</v>
          </cell>
          <cell r="K179">
            <v>0</v>
          </cell>
          <cell r="L179">
            <v>0</v>
          </cell>
          <cell r="M179">
            <v>0</v>
          </cell>
        </row>
        <row r="180">
          <cell r="A180">
            <v>180</v>
          </cell>
          <cell r="B180">
            <v>100.01</v>
          </cell>
          <cell r="C180" t="str">
            <v>Huntersville Fitness</v>
          </cell>
          <cell r="F180">
            <v>0</v>
          </cell>
          <cell r="G180">
            <v>0</v>
          </cell>
          <cell r="H180">
            <v>0</v>
          </cell>
          <cell r="I180">
            <v>0</v>
          </cell>
          <cell r="J180">
            <v>0</v>
          </cell>
          <cell r="K180">
            <v>0</v>
          </cell>
          <cell r="L180">
            <v>0</v>
          </cell>
          <cell r="M180">
            <v>0</v>
          </cell>
        </row>
        <row r="181">
          <cell r="A181">
            <v>181</v>
          </cell>
          <cell r="B181">
            <v>100.01</v>
          </cell>
          <cell r="C181" t="str">
            <v>Community Health Center</v>
          </cell>
          <cell r="F181">
            <v>0</v>
          </cell>
          <cell r="G181">
            <v>0</v>
          </cell>
          <cell r="H181">
            <v>0</v>
          </cell>
          <cell r="I181">
            <v>0</v>
          </cell>
          <cell r="J181">
            <v>0</v>
          </cell>
          <cell r="K181">
            <v>567954</v>
          </cell>
          <cell r="L181">
            <v>0</v>
          </cell>
          <cell r="M181">
            <v>0</v>
          </cell>
        </row>
        <row r="182">
          <cell r="A182">
            <v>182</v>
          </cell>
          <cell r="B182">
            <v>100.1</v>
          </cell>
          <cell r="C182" t="str">
            <v>Matthews Lab</v>
          </cell>
          <cell r="F182">
            <v>3115962</v>
          </cell>
          <cell r="G182">
            <v>0</v>
          </cell>
          <cell r="H182">
            <v>0</v>
          </cell>
          <cell r="I182">
            <v>0</v>
          </cell>
          <cell r="J182">
            <v>0</v>
          </cell>
          <cell r="K182">
            <v>0</v>
          </cell>
          <cell r="L182">
            <v>0</v>
          </cell>
          <cell r="M182">
            <v>0</v>
          </cell>
        </row>
        <row r="183">
          <cell r="A183">
            <v>183</v>
          </cell>
        </row>
        <row r="184">
          <cell r="A184">
            <v>184</v>
          </cell>
          <cell r="C184" t="str">
            <v>Sub-Total</v>
          </cell>
          <cell r="F184">
            <v>6298946</v>
          </cell>
          <cell r="G184">
            <v>172115</v>
          </cell>
          <cell r="H184">
            <v>14942</v>
          </cell>
          <cell r="I184">
            <v>72369</v>
          </cell>
          <cell r="J184">
            <v>5240621</v>
          </cell>
          <cell r="K184">
            <v>1103846</v>
          </cell>
          <cell r="L184">
            <v>1455910</v>
          </cell>
          <cell r="M184">
            <v>70894242</v>
          </cell>
        </row>
        <row r="185">
          <cell r="A185">
            <v>185</v>
          </cell>
        </row>
        <row r="186">
          <cell r="A186">
            <v>186</v>
          </cell>
          <cell r="B186">
            <v>103</v>
          </cell>
          <cell r="C186" t="str">
            <v xml:space="preserve">Total </v>
          </cell>
          <cell r="F186">
            <v>426687829</v>
          </cell>
          <cell r="G186">
            <v>92477258</v>
          </cell>
          <cell r="H186">
            <v>64880216</v>
          </cell>
          <cell r="I186">
            <v>65130415</v>
          </cell>
          <cell r="J186">
            <v>216654174</v>
          </cell>
          <cell r="K186">
            <v>100271704</v>
          </cell>
          <cell r="L186">
            <v>58320297</v>
          </cell>
          <cell r="M186">
            <v>1010238729</v>
          </cell>
        </row>
        <row r="187">
          <cell r="A187">
            <v>187</v>
          </cell>
        </row>
        <row r="188">
          <cell r="A188">
            <v>188</v>
          </cell>
          <cell r="B188">
            <v>103.5</v>
          </cell>
          <cell r="C188" t="str">
            <v xml:space="preserve">Control Totals </v>
          </cell>
          <cell r="F188">
            <v>426687829</v>
          </cell>
          <cell r="G188">
            <v>92477258</v>
          </cell>
          <cell r="H188">
            <v>64880216</v>
          </cell>
          <cell r="I188">
            <v>65130415</v>
          </cell>
          <cell r="J188">
            <v>216654174</v>
          </cell>
          <cell r="K188">
            <v>100271704</v>
          </cell>
          <cell r="L188">
            <v>58320297</v>
          </cell>
          <cell r="M188">
            <v>1010238729</v>
          </cell>
        </row>
        <row r="189">
          <cell r="A189">
            <v>189</v>
          </cell>
          <cell r="B189">
            <v>103.75</v>
          </cell>
          <cell r="C189" t="str">
            <v>Difference</v>
          </cell>
          <cell r="F189">
            <v>0</v>
          </cell>
          <cell r="G189">
            <v>0</v>
          </cell>
          <cell r="H189">
            <v>0</v>
          </cell>
          <cell r="I189">
            <v>0</v>
          </cell>
          <cell r="J189">
            <v>0</v>
          </cell>
          <cell r="K189">
            <v>0</v>
          </cell>
          <cell r="L189">
            <v>0</v>
          </cell>
          <cell r="M189">
            <v>0</v>
          </cell>
        </row>
        <row r="190">
          <cell r="A190">
            <v>190</v>
          </cell>
          <cell r="L190" t="str">
            <v xml:space="preserve"> </v>
          </cell>
        </row>
        <row r="191">
          <cell r="A191">
            <v>191</v>
          </cell>
          <cell r="C191" t="str">
            <v>Summary of Costs Used in Calculating Indigent Patient Care</v>
          </cell>
          <cell r="M191" t="str">
            <v xml:space="preserve"> </v>
          </cell>
        </row>
        <row r="192">
          <cell r="A192">
            <v>192</v>
          </cell>
          <cell r="B192">
            <v>104</v>
          </cell>
          <cell r="C192" t="str">
            <v>Inpatient Centers</v>
          </cell>
          <cell r="D192">
            <v>34</v>
          </cell>
          <cell r="F192">
            <v>146687693</v>
          </cell>
          <cell r="G192">
            <v>25690144</v>
          </cell>
          <cell r="H192">
            <v>10579957</v>
          </cell>
          <cell r="I192">
            <v>16930247</v>
          </cell>
          <cell r="J192">
            <v>65066564</v>
          </cell>
          <cell r="K192">
            <v>32583468</v>
          </cell>
          <cell r="L192">
            <v>23603983</v>
          </cell>
          <cell r="M192">
            <v>273462224</v>
          </cell>
        </row>
        <row r="193">
          <cell r="A193">
            <v>193</v>
          </cell>
          <cell r="C193" t="str">
            <v>Less:</v>
          </cell>
          <cell r="L193" t="str">
            <v xml:space="preserve"> </v>
          </cell>
        </row>
        <row r="194">
          <cell r="A194">
            <v>194</v>
          </cell>
          <cell r="B194">
            <v>105</v>
          </cell>
          <cell r="C194" t="str">
            <v>Subprovider</v>
          </cell>
          <cell r="D194">
            <v>31</v>
          </cell>
          <cell r="F194">
            <v>-9362116</v>
          </cell>
          <cell r="G194">
            <v>0</v>
          </cell>
          <cell r="H194">
            <v>0</v>
          </cell>
          <cell r="I194">
            <v>0</v>
          </cell>
          <cell r="J194">
            <v>0</v>
          </cell>
          <cell r="K194">
            <v>0</v>
          </cell>
          <cell r="L194">
            <v>0</v>
          </cell>
          <cell r="M194">
            <v>-12024120</v>
          </cell>
        </row>
        <row r="195">
          <cell r="A195">
            <v>195</v>
          </cell>
          <cell r="B195">
            <v>106</v>
          </cell>
          <cell r="C195" t="str">
            <v>Skilled Nursing Facility</v>
          </cell>
          <cell r="D195">
            <v>32</v>
          </cell>
          <cell r="F195">
            <v>0</v>
          </cell>
          <cell r="G195">
            <v>0</v>
          </cell>
          <cell r="H195">
            <v>-2240926</v>
          </cell>
          <cell r="I195">
            <v>0</v>
          </cell>
          <cell r="J195">
            <v>0</v>
          </cell>
          <cell r="K195">
            <v>0</v>
          </cell>
          <cell r="L195">
            <v>0</v>
          </cell>
          <cell r="M195">
            <v>0</v>
          </cell>
        </row>
        <row r="196">
          <cell r="A196">
            <v>196</v>
          </cell>
          <cell r="B196">
            <v>110</v>
          </cell>
          <cell r="C196" t="str">
            <v>Routine Costs</v>
          </cell>
          <cell r="D196" t="str">
            <v>Sum Lines 104 to 106</v>
          </cell>
          <cell r="E196">
            <v>6</v>
          </cell>
          <cell r="F196">
            <v>137325577</v>
          </cell>
          <cell r="G196">
            <v>25690144</v>
          </cell>
          <cell r="H196">
            <v>8339031</v>
          </cell>
          <cell r="I196">
            <v>16930247</v>
          </cell>
          <cell r="J196">
            <v>65066564</v>
          </cell>
          <cell r="K196">
            <v>32583468</v>
          </cell>
          <cell r="L196">
            <v>23603983</v>
          </cell>
          <cell r="M196">
            <v>261438104</v>
          </cell>
        </row>
        <row r="197">
          <cell r="A197">
            <v>197</v>
          </cell>
        </row>
        <row r="198">
          <cell r="A198">
            <v>198</v>
          </cell>
          <cell r="B198">
            <v>111</v>
          </cell>
          <cell r="C198" t="str">
            <v>Ancillary Centers</v>
          </cell>
          <cell r="D198">
            <v>59.99</v>
          </cell>
          <cell r="F198">
            <v>239435071</v>
          </cell>
          <cell r="G198">
            <v>57126471</v>
          </cell>
          <cell r="H198">
            <v>54285317</v>
          </cell>
          <cell r="I198">
            <v>40245260</v>
          </cell>
          <cell r="J198">
            <v>131085532</v>
          </cell>
          <cell r="K198">
            <v>52117407</v>
          </cell>
          <cell r="L198">
            <v>30686096</v>
          </cell>
          <cell r="M198">
            <v>458150859</v>
          </cell>
        </row>
        <row r="199">
          <cell r="A199">
            <v>199</v>
          </cell>
          <cell r="B199">
            <v>112</v>
          </cell>
          <cell r="C199" t="str">
            <v>Ambulance Services</v>
          </cell>
          <cell r="D199">
            <v>65</v>
          </cell>
          <cell r="F199">
            <v>3394955</v>
          </cell>
          <cell r="G199">
            <v>0</v>
          </cell>
          <cell r="H199">
            <v>0</v>
          </cell>
          <cell r="I199">
            <v>0</v>
          </cell>
          <cell r="J199">
            <v>0</v>
          </cell>
          <cell r="K199">
            <v>0</v>
          </cell>
          <cell r="L199">
            <v>0</v>
          </cell>
          <cell r="M199">
            <v>28805854</v>
          </cell>
        </row>
        <row r="200">
          <cell r="A200">
            <v>200</v>
          </cell>
          <cell r="B200">
            <v>113</v>
          </cell>
          <cell r="C200" t="str">
            <v>Special Purp Centers</v>
          </cell>
          <cell r="D200">
            <v>0</v>
          </cell>
          <cell r="F200">
            <v>0</v>
          </cell>
          <cell r="G200">
            <v>0</v>
          </cell>
          <cell r="H200">
            <v>0</v>
          </cell>
          <cell r="I200">
            <v>0</v>
          </cell>
          <cell r="J200">
            <v>0</v>
          </cell>
          <cell r="K200">
            <v>0</v>
          </cell>
          <cell r="L200">
            <v>0</v>
          </cell>
          <cell r="M200">
            <v>13869693</v>
          </cell>
        </row>
        <row r="201">
          <cell r="A201">
            <v>201</v>
          </cell>
          <cell r="B201">
            <v>120</v>
          </cell>
          <cell r="C201" t="str">
            <v>Ancillary Costs</v>
          </cell>
          <cell r="D201" t="str">
            <v>Sum Lines 111 to 113</v>
          </cell>
          <cell r="E201">
            <v>17</v>
          </cell>
          <cell r="F201">
            <v>242830026</v>
          </cell>
          <cell r="G201">
            <v>57126471</v>
          </cell>
          <cell r="H201">
            <v>54285317</v>
          </cell>
          <cell r="I201">
            <v>40245260</v>
          </cell>
          <cell r="J201">
            <v>131085532</v>
          </cell>
          <cell r="K201">
            <v>52117407</v>
          </cell>
          <cell r="L201">
            <v>30686096</v>
          </cell>
          <cell r="M201">
            <v>500826406</v>
          </cell>
        </row>
        <row r="202">
          <cell r="A202">
            <v>202</v>
          </cell>
        </row>
        <row r="203">
          <cell r="A203">
            <v>203</v>
          </cell>
          <cell r="B203">
            <v>121</v>
          </cell>
          <cell r="C203" t="str">
            <v>Outpatient Centers</v>
          </cell>
          <cell r="D203">
            <v>63</v>
          </cell>
          <cell r="F203">
            <v>23600300</v>
          </cell>
          <cell r="G203">
            <v>9488528</v>
          </cell>
          <cell r="H203">
            <v>0</v>
          </cell>
          <cell r="I203">
            <v>7882539</v>
          </cell>
          <cell r="J203">
            <v>15261457</v>
          </cell>
          <cell r="K203">
            <v>14466983</v>
          </cell>
          <cell r="L203">
            <v>2574308</v>
          </cell>
          <cell r="M203">
            <v>137129674</v>
          </cell>
        </row>
        <row r="204">
          <cell r="A204">
            <v>204</v>
          </cell>
          <cell r="C204" t="str">
            <v>Less:</v>
          </cell>
        </row>
        <row r="205">
          <cell r="A205">
            <v>205</v>
          </cell>
          <cell r="B205">
            <v>60.01</v>
          </cell>
          <cell r="C205" t="str">
            <v>Mental Health O/P Clinic</v>
          </cell>
          <cell r="D205">
            <v>60.01</v>
          </cell>
          <cell r="F205">
            <v>0</v>
          </cell>
          <cell r="G205">
            <v>0</v>
          </cell>
          <cell r="H205">
            <v>0</v>
          </cell>
          <cell r="I205">
            <v>0</v>
          </cell>
          <cell r="J205">
            <v>0</v>
          </cell>
          <cell r="K205">
            <v>0</v>
          </cell>
          <cell r="L205">
            <v>0</v>
          </cell>
          <cell r="M205">
            <v>-8854605</v>
          </cell>
        </row>
        <row r="206">
          <cell r="A206">
            <v>206</v>
          </cell>
        </row>
        <row r="207">
          <cell r="A207">
            <v>207</v>
          </cell>
          <cell r="B207">
            <v>130</v>
          </cell>
          <cell r="C207" t="str">
            <v>Outpatient Costs</v>
          </cell>
          <cell r="D207" t="str">
            <v>Sum Lines 121 to 60.01</v>
          </cell>
          <cell r="E207">
            <v>28</v>
          </cell>
          <cell r="F207">
            <v>23600300</v>
          </cell>
          <cell r="G207">
            <v>9488528</v>
          </cell>
          <cell r="H207">
            <v>0</v>
          </cell>
          <cell r="I207">
            <v>7882539</v>
          </cell>
          <cell r="J207">
            <v>15261457</v>
          </cell>
          <cell r="K207">
            <v>14466983</v>
          </cell>
          <cell r="L207">
            <v>2574308</v>
          </cell>
          <cell r="M207">
            <v>128275069</v>
          </cell>
        </row>
        <row r="208">
          <cell r="A208">
            <v>208</v>
          </cell>
        </row>
        <row r="209">
          <cell r="A209">
            <v>209</v>
          </cell>
          <cell r="B209">
            <v>140</v>
          </cell>
          <cell r="C209" t="str">
            <v>Total Costs</v>
          </cell>
          <cell r="D209" t="str">
            <v>Sum Lines 110 + 120 + 130</v>
          </cell>
          <cell r="E209">
            <v>39</v>
          </cell>
          <cell r="F209">
            <v>403755903</v>
          </cell>
          <cell r="G209">
            <v>92305143</v>
          </cell>
          <cell r="H209">
            <v>62624348</v>
          </cell>
          <cell r="I209">
            <v>65058046</v>
          </cell>
          <cell r="J209">
            <v>211413553</v>
          </cell>
          <cell r="K209">
            <v>99167858</v>
          </cell>
          <cell r="L209">
            <v>56864387</v>
          </cell>
          <cell r="M209">
            <v>890539579</v>
          </cell>
        </row>
        <row r="210">
          <cell r="A210">
            <v>210</v>
          </cell>
        </row>
        <row r="211">
          <cell r="A211">
            <v>211</v>
          </cell>
          <cell r="B211">
            <v>140.1</v>
          </cell>
          <cell r="C211" t="str">
            <v>Indigent Clinic Costs that is part of Outpatient Costs, Line 130</v>
          </cell>
          <cell r="M211">
            <v>0</v>
          </cell>
        </row>
        <row r="212">
          <cell r="A212">
            <v>212</v>
          </cell>
          <cell r="B212">
            <v>141</v>
          </cell>
          <cell r="C212" t="str">
            <v>Total Patient Days</v>
          </cell>
          <cell r="D212" t="str">
            <v>HCFA 2552 - 96, Worksheet S-3, Line 12, Column 6  Reference Section 90XX.b, where XX = Hospital Index Number</v>
          </cell>
          <cell r="E212">
            <v>2</v>
          </cell>
          <cell r="F212">
            <v>166004</v>
          </cell>
          <cell r="G212">
            <v>30789</v>
          </cell>
          <cell r="H212">
            <v>12043</v>
          </cell>
          <cell r="I212">
            <v>19377</v>
          </cell>
          <cell r="J212">
            <v>70390</v>
          </cell>
          <cell r="K212">
            <v>26341</v>
          </cell>
          <cell r="L212">
            <v>40538</v>
          </cell>
          <cell r="M212">
            <v>244916</v>
          </cell>
        </row>
        <row r="213">
          <cell r="A213">
            <v>213</v>
          </cell>
          <cell r="B213">
            <v>141.5</v>
          </cell>
          <cell r="C213" t="str">
            <v>Medicaid Patient Days</v>
          </cell>
          <cell r="D213" t="str">
            <v>HCFA 2552 - 96, Worksheet S-3, Line 12, Column 5  Reference Section 90XX.b, where XX = Hospital Index Number</v>
          </cell>
          <cell r="E213">
            <v>275</v>
          </cell>
          <cell r="F213">
            <v>40035</v>
          </cell>
          <cell r="G213">
            <v>3732</v>
          </cell>
          <cell r="H213">
            <v>500</v>
          </cell>
          <cell r="I213">
            <v>2771</v>
          </cell>
          <cell r="J213">
            <v>8251</v>
          </cell>
          <cell r="K213">
            <v>4880</v>
          </cell>
          <cell r="L213">
            <v>8242</v>
          </cell>
          <cell r="M213">
            <v>85565</v>
          </cell>
        </row>
        <row r="214">
          <cell r="A214">
            <v>214</v>
          </cell>
          <cell r="B214">
            <v>141.75</v>
          </cell>
          <cell r="C214" t="str">
            <v>NC HMO Medicaid Patient Days</v>
          </cell>
          <cell r="D214" t="str">
            <v>Provider Records</v>
          </cell>
          <cell r="E214">
            <v>275</v>
          </cell>
          <cell r="F214">
            <v>0</v>
          </cell>
          <cell r="G214">
            <v>0</v>
          </cell>
          <cell r="H214">
            <v>0</v>
          </cell>
          <cell r="I214">
            <v>0</v>
          </cell>
          <cell r="J214">
            <v>0</v>
          </cell>
          <cell r="K214">
            <v>0</v>
          </cell>
          <cell r="L214">
            <v>0</v>
          </cell>
          <cell r="M214">
            <v>0</v>
          </cell>
        </row>
        <row r="215">
          <cell r="A215">
            <v>215</v>
          </cell>
          <cell r="B215">
            <v>142</v>
          </cell>
          <cell r="C215" t="str">
            <v>Revenues per Worksheet G-2, Part l, Line 25, Column 3</v>
          </cell>
          <cell r="D215" t="str">
            <v>Section 9000, 90XX.k, where XX = Hospital Index Number</v>
          </cell>
          <cell r="E215">
            <v>30</v>
          </cell>
          <cell r="F215">
            <v>1181018825</v>
          </cell>
          <cell r="G215">
            <v>315793378</v>
          </cell>
          <cell r="H215">
            <v>211350218</v>
          </cell>
          <cell r="I215">
            <v>209763838</v>
          </cell>
          <cell r="J215">
            <v>709449527</v>
          </cell>
          <cell r="K215">
            <v>348045626</v>
          </cell>
          <cell r="L215">
            <v>105085002</v>
          </cell>
          <cell r="M215">
            <v>2596859355</v>
          </cell>
        </row>
        <row r="216">
          <cell r="A216">
            <v>216</v>
          </cell>
          <cell r="B216">
            <v>143</v>
          </cell>
          <cell r="C216" t="str">
            <v>Revenues per Worksheet G-3, Part l, Line 3</v>
          </cell>
          <cell r="D216" t="str">
            <v>Section 9000, 90XX.i, where XX = Hospital Index Number</v>
          </cell>
          <cell r="E216">
            <v>9</v>
          </cell>
          <cell r="F216">
            <v>500590076</v>
          </cell>
          <cell r="G216">
            <v>140917357</v>
          </cell>
          <cell r="H216">
            <v>84340118</v>
          </cell>
          <cell r="I216">
            <v>99297464</v>
          </cell>
          <cell r="J216">
            <v>289036535</v>
          </cell>
          <cell r="K216">
            <v>131640229</v>
          </cell>
          <cell r="L216">
            <v>62516156</v>
          </cell>
          <cell r="M216">
            <v>1094607340</v>
          </cell>
        </row>
        <row r="217">
          <cell r="A217">
            <v>217</v>
          </cell>
        </row>
        <row r="218">
          <cell r="A218">
            <v>218</v>
          </cell>
          <cell r="C218" t="str">
            <v>Worksheet NCDMA E-5 and E-5a</v>
          </cell>
        </row>
        <row r="219">
          <cell r="A219">
            <v>219</v>
          </cell>
          <cell r="B219">
            <v>144</v>
          </cell>
          <cell r="C219" t="str">
            <v>Outpatient Reimbursable Expenses</v>
          </cell>
          <cell r="D219" t="str">
            <v>NCDMA E-5a, Line A, Total Net Ancillary Costs,  Reference Section 90XX.f, where XX = Hospital Index Number</v>
          </cell>
          <cell r="F219">
            <v>12709639</v>
          </cell>
          <cell r="G219">
            <v>2590321</v>
          </cell>
          <cell r="H219">
            <v>1040510</v>
          </cell>
          <cell r="I219">
            <v>1993744</v>
          </cell>
          <cell r="J219">
            <v>5171522</v>
          </cell>
          <cell r="K219">
            <v>5110368</v>
          </cell>
          <cell r="L219">
            <v>1598349</v>
          </cell>
          <cell r="M219">
            <v>49705794</v>
          </cell>
        </row>
        <row r="220">
          <cell r="A220">
            <v>220</v>
          </cell>
        </row>
        <row r="221">
          <cell r="A221">
            <v>221</v>
          </cell>
          <cell r="B221">
            <v>145</v>
          </cell>
          <cell r="C221" t="str">
            <v>Inpatient Reimburseable Expenses</v>
          </cell>
          <cell r="D221" t="str">
            <v>HCFA 2552 - 96, Worksheet D-1, Part II, Line 49, Column 1,  Reference Section 90XX.g, where XX = Hospital Index Number</v>
          </cell>
          <cell r="F221">
            <v>48696189</v>
          </cell>
          <cell r="G221">
            <v>5332693</v>
          </cell>
          <cell r="H221">
            <v>1419365</v>
          </cell>
          <cell r="I221">
            <v>4177503</v>
          </cell>
          <cell r="J221">
            <v>9809102</v>
          </cell>
          <cell r="K221">
            <v>6126645</v>
          </cell>
          <cell r="L221">
            <v>7452992</v>
          </cell>
          <cell r="M221">
            <v>128352789</v>
          </cell>
        </row>
        <row r="222">
          <cell r="A222">
            <v>222</v>
          </cell>
        </row>
        <row r="223">
          <cell r="A223">
            <v>223</v>
          </cell>
          <cell r="B223">
            <v>146</v>
          </cell>
          <cell r="C223" t="str">
            <v>Sub-Total Medicaid Costs</v>
          </cell>
          <cell r="D223" t="str">
            <v>Sum Lines 144 to 145</v>
          </cell>
          <cell r="E223">
            <v>1</v>
          </cell>
          <cell r="F223">
            <v>61405828</v>
          </cell>
          <cell r="G223">
            <v>7923014</v>
          </cell>
          <cell r="H223">
            <v>2459875</v>
          </cell>
          <cell r="I223">
            <v>6171247</v>
          </cell>
          <cell r="J223">
            <v>14980624</v>
          </cell>
          <cell r="K223">
            <v>11237013</v>
          </cell>
          <cell r="L223">
            <v>9051341</v>
          </cell>
          <cell r="M223">
            <v>178058583</v>
          </cell>
        </row>
        <row r="224">
          <cell r="A224">
            <v>224</v>
          </cell>
          <cell r="B224">
            <v>146.5</v>
          </cell>
          <cell r="C224" t="str">
            <v>Average Cost Per Program Day</v>
          </cell>
          <cell r="F224">
            <v>1533.803621830898</v>
          </cell>
          <cell r="G224">
            <v>2122.9941050375132</v>
          </cell>
          <cell r="H224">
            <v>4919.75</v>
          </cell>
          <cell r="I224">
            <v>2227.0830025261639</v>
          </cell>
          <cell r="J224">
            <v>1815.6131378014786</v>
          </cell>
          <cell r="K224">
            <v>2302.6665983606558</v>
          </cell>
          <cell r="L224">
            <v>1098.1971608832807</v>
          </cell>
          <cell r="M224">
            <v>2080.9744989189503</v>
          </cell>
        </row>
        <row r="225">
          <cell r="A225">
            <v>225</v>
          </cell>
          <cell r="B225">
            <v>147</v>
          </cell>
          <cell r="C225" t="str">
            <v>Outpatient Payments</v>
          </cell>
          <cell r="D225" t="str">
            <v>NCDMA E-5, Line 6 + Line 7 + Ln 8 + Ln 11, Total Outpatient Reimbursement,  Reference Section 90XX.h, where XX = Hospital Index Number</v>
          </cell>
          <cell r="E225" t="str">
            <v>Not Used, Use as Payments the Total Amount Eligible for Medicaid Reimbursement as the Payments will be settled on those amounts</v>
          </cell>
          <cell r="F225">
            <v>10212117.41</v>
          </cell>
          <cell r="G225">
            <v>2031423</v>
          </cell>
          <cell r="H225">
            <v>836575.37</v>
          </cell>
          <cell r="I225">
            <v>1579334</v>
          </cell>
          <cell r="J225">
            <v>4244257</v>
          </cell>
          <cell r="K225">
            <v>4189533</v>
          </cell>
          <cell r="L225">
            <v>1278293</v>
          </cell>
          <cell r="M225">
            <v>40705815</v>
          </cell>
        </row>
        <row r="226">
          <cell r="A226">
            <v>226</v>
          </cell>
          <cell r="B226">
            <v>148</v>
          </cell>
          <cell r="C226" t="str">
            <v>Reimburseable Outpatient Costs Excluding Laboratory</v>
          </cell>
          <cell r="D226" t="str">
            <v>NCDMA E-5, Line 3, Reference Section 90XX.e, where XX = Hospital Index Number</v>
          </cell>
          <cell r="E226">
            <v>9</v>
          </cell>
          <cell r="F226">
            <v>11863053</v>
          </cell>
          <cell r="G226">
            <v>2310610</v>
          </cell>
          <cell r="H226">
            <v>1039043</v>
          </cell>
          <cell r="I226">
            <v>1827439</v>
          </cell>
          <cell r="J226">
            <v>4854697</v>
          </cell>
          <cell r="K226">
            <v>4726537</v>
          </cell>
          <cell r="L226">
            <v>1593343</v>
          </cell>
          <cell r="M226">
            <v>46372349</v>
          </cell>
        </row>
        <row r="227">
          <cell r="A227">
            <v>227</v>
          </cell>
          <cell r="B227">
            <v>149</v>
          </cell>
          <cell r="C227" t="str">
            <v>Laboratory Reimbursement</v>
          </cell>
          <cell r="D227" t="str">
            <v>NCDMA E-5, Line 9, Total Outpatient Reimbursement,  Reference Section 90XX.e, where XX = Hospital Index Number</v>
          </cell>
          <cell r="E227">
            <v>10</v>
          </cell>
          <cell r="F227">
            <v>721675</v>
          </cell>
          <cell r="G227">
            <v>182935</v>
          </cell>
          <cell r="H227">
            <v>5341</v>
          </cell>
          <cell r="I227">
            <v>117384</v>
          </cell>
          <cell r="J227">
            <v>360499</v>
          </cell>
          <cell r="K227">
            <v>408303</v>
          </cell>
          <cell r="L227">
            <v>3618</v>
          </cell>
          <cell r="M227">
            <v>3607935</v>
          </cell>
        </row>
        <row r="228">
          <cell r="A228">
            <v>228</v>
          </cell>
        </row>
        <row r="229">
          <cell r="A229">
            <v>229</v>
          </cell>
          <cell r="B229">
            <v>150</v>
          </cell>
          <cell r="C229" t="str">
            <v>Inpatient Payments</v>
          </cell>
          <cell r="D229" t="str">
            <v>NCDMA 19-1, Line I, Total Paid for Title XIX,  Reference Section 90XX.h, where XX = Hospital Index Number</v>
          </cell>
          <cell r="F229">
            <v>24119817.280000001</v>
          </cell>
          <cell r="G229">
            <v>2805908</v>
          </cell>
          <cell r="H229">
            <v>803482.99</v>
          </cell>
          <cell r="I229">
            <v>2252402.42</v>
          </cell>
          <cell r="J229">
            <v>5625981</v>
          </cell>
          <cell r="K229">
            <v>3266934</v>
          </cell>
          <cell r="L229">
            <v>4434090</v>
          </cell>
          <cell r="M229">
            <v>75857621</v>
          </cell>
        </row>
        <row r="230">
          <cell r="A230">
            <v>230</v>
          </cell>
        </row>
        <row r="231">
          <cell r="A231">
            <v>231</v>
          </cell>
          <cell r="B231">
            <v>151</v>
          </cell>
          <cell r="C231" t="str">
            <v>Sub-Total Medicaid Payments</v>
          </cell>
          <cell r="D231" t="str">
            <v>Sum Lines 148, 149, &amp; 150</v>
          </cell>
          <cell r="E231">
            <v>2</v>
          </cell>
          <cell r="F231">
            <v>36704545.280000001</v>
          </cell>
          <cell r="G231">
            <v>5299453</v>
          </cell>
          <cell r="H231">
            <v>1847866.99</v>
          </cell>
          <cell r="I231">
            <v>4197225.42</v>
          </cell>
          <cell r="J231">
            <v>10841177</v>
          </cell>
          <cell r="K231">
            <v>8401774</v>
          </cell>
          <cell r="L231">
            <v>6031051</v>
          </cell>
          <cell r="M231">
            <v>125837905</v>
          </cell>
        </row>
        <row r="232">
          <cell r="A232">
            <v>232</v>
          </cell>
        </row>
        <row r="233">
          <cell r="A233">
            <v>233</v>
          </cell>
          <cell r="B233">
            <v>152</v>
          </cell>
          <cell r="C233" t="str">
            <v>Total Deficits</v>
          </cell>
          <cell r="D233" t="str">
            <v>Line 146 Minus Line 151</v>
          </cell>
          <cell r="F233">
            <v>24701282.719999999</v>
          </cell>
          <cell r="G233">
            <v>2623561</v>
          </cell>
          <cell r="H233">
            <v>612008.01</v>
          </cell>
          <cell r="I233">
            <v>1974021.58</v>
          </cell>
          <cell r="J233">
            <v>4139447</v>
          </cell>
          <cell r="K233">
            <v>2835239</v>
          </cell>
          <cell r="L233">
            <v>3020290</v>
          </cell>
          <cell r="M233">
            <v>52220678</v>
          </cell>
        </row>
        <row r="234">
          <cell r="A234">
            <v>234</v>
          </cell>
        </row>
        <row r="235">
          <cell r="A235">
            <v>235</v>
          </cell>
          <cell r="C235" t="str">
            <v>Medicare Outpatient Costs &amp; Charges</v>
          </cell>
          <cell r="D235" t="str">
            <v>HCFA 2552 - 96, Title XVlll Worksheet D, Part V,  Reference Section 90XX.c, where XX = Hospital Index Number</v>
          </cell>
        </row>
        <row r="236">
          <cell r="A236">
            <v>236</v>
          </cell>
          <cell r="B236">
            <v>153</v>
          </cell>
          <cell r="C236" t="str">
            <v>Clinic XVIII</v>
          </cell>
          <cell r="D236" t="str">
            <v>Line 60:</v>
          </cell>
        </row>
        <row r="237">
          <cell r="A237">
            <v>237</v>
          </cell>
          <cell r="B237">
            <v>154</v>
          </cell>
          <cell r="C237" t="str">
            <v>Outpatient ASC</v>
          </cell>
          <cell r="D237" t="str">
            <v>All Columns  2</v>
          </cell>
          <cell r="F237">
            <v>0</v>
          </cell>
          <cell r="G237">
            <v>0</v>
          </cell>
          <cell r="H237">
            <v>0</v>
          </cell>
          <cell r="I237">
            <v>0</v>
          </cell>
          <cell r="J237">
            <v>0</v>
          </cell>
          <cell r="K237">
            <v>0</v>
          </cell>
          <cell r="L237">
            <v>0</v>
          </cell>
          <cell r="M237">
            <v>0</v>
          </cell>
        </row>
        <row r="238">
          <cell r="A238">
            <v>238</v>
          </cell>
          <cell r="B238">
            <v>155</v>
          </cell>
          <cell r="C238" t="str">
            <v>Outpatient Radiology</v>
          </cell>
          <cell r="D238" t="str">
            <v>All Columns  3</v>
          </cell>
          <cell r="F238">
            <v>0</v>
          </cell>
          <cell r="G238">
            <v>0</v>
          </cell>
          <cell r="H238">
            <v>0</v>
          </cell>
          <cell r="I238">
            <v>0</v>
          </cell>
          <cell r="J238">
            <v>0</v>
          </cell>
          <cell r="K238">
            <v>0</v>
          </cell>
          <cell r="L238">
            <v>0</v>
          </cell>
          <cell r="M238">
            <v>0</v>
          </cell>
        </row>
        <row r="239">
          <cell r="A239">
            <v>239</v>
          </cell>
          <cell r="B239">
            <v>156</v>
          </cell>
          <cell r="C239" t="str">
            <v>Outpatient Diagnostic</v>
          </cell>
          <cell r="D239" t="str">
            <v>All Columns  4</v>
          </cell>
          <cell r="F239">
            <v>0</v>
          </cell>
          <cell r="G239">
            <v>0</v>
          </cell>
          <cell r="H239">
            <v>0</v>
          </cell>
          <cell r="I239">
            <v>0</v>
          </cell>
          <cell r="J239">
            <v>0</v>
          </cell>
          <cell r="K239">
            <v>0</v>
          </cell>
          <cell r="L239">
            <v>0</v>
          </cell>
          <cell r="M239">
            <v>0</v>
          </cell>
        </row>
        <row r="240">
          <cell r="A240">
            <v>240</v>
          </cell>
          <cell r="B240">
            <v>157</v>
          </cell>
          <cell r="C240" t="str">
            <v>All Other Part B</v>
          </cell>
          <cell r="D240" t="str">
            <v>All Columns  5</v>
          </cell>
          <cell r="F240">
            <v>0</v>
          </cell>
          <cell r="G240">
            <v>0</v>
          </cell>
          <cell r="H240">
            <v>0</v>
          </cell>
          <cell r="I240">
            <v>0</v>
          </cell>
          <cell r="J240">
            <v>0</v>
          </cell>
          <cell r="K240">
            <v>0</v>
          </cell>
          <cell r="L240">
            <v>0</v>
          </cell>
          <cell r="M240">
            <v>2074664</v>
          </cell>
        </row>
        <row r="241">
          <cell r="A241">
            <v>241</v>
          </cell>
        </row>
        <row r="242">
          <cell r="A242">
            <v>242</v>
          </cell>
          <cell r="B242">
            <v>158</v>
          </cell>
          <cell r="C242" t="str">
            <v>Clinic Charges XVIII</v>
          </cell>
          <cell r="F242">
            <v>0</v>
          </cell>
          <cell r="G242">
            <v>0</v>
          </cell>
          <cell r="H242">
            <v>0</v>
          </cell>
          <cell r="I242">
            <v>0</v>
          </cell>
          <cell r="J242">
            <v>0</v>
          </cell>
          <cell r="K242">
            <v>0</v>
          </cell>
          <cell r="L242">
            <v>0</v>
          </cell>
          <cell r="M242">
            <v>2074664</v>
          </cell>
        </row>
        <row r="243">
          <cell r="A243">
            <v>243</v>
          </cell>
        </row>
        <row r="244">
          <cell r="A244">
            <v>244</v>
          </cell>
          <cell r="B244">
            <v>159</v>
          </cell>
          <cell r="C244" t="str">
            <v>Outpatient ASC</v>
          </cell>
          <cell r="D244" t="str">
            <v>All Columns  6</v>
          </cell>
          <cell r="F244">
            <v>0</v>
          </cell>
          <cell r="G244">
            <v>0</v>
          </cell>
          <cell r="H244">
            <v>0</v>
          </cell>
          <cell r="I244">
            <v>0</v>
          </cell>
          <cell r="J244">
            <v>0</v>
          </cell>
          <cell r="K244">
            <v>0</v>
          </cell>
          <cell r="L244">
            <v>0</v>
          </cell>
          <cell r="M244">
            <v>0</v>
          </cell>
        </row>
        <row r="245">
          <cell r="A245">
            <v>245</v>
          </cell>
          <cell r="B245">
            <v>160</v>
          </cell>
          <cell r="C245" t="str">
            <v>Outpatient Radiology</v>
          </cell>
          <cell r="D245" t="str">
            <v>All Columns  7</v>
          </cell>
          <cell r="F245">
            <v>0</v>
          </cell>
          <cell r="G245">
            <v>0</v>
          </cell>
          <cell r="H245">
            <v>0</v>
          </cell>
          <cell r="I245">
            <v>0</v>
          </cell>
          <cell r="J245">
            <v>0</v>
          </cell>
          <cell r="K245">
            <v>0</v>
          </cell>
          <cell r="L245">
            <v>0</v>
          </cell>
          <cell r="M245">
            <v>0</v>
          </cell>
        </row>
        <row r="246">
          <cell r="A246">
            <v>246</v>
          </cell>
          <cell r="B246">
            <v>161</v>
          </cell>
          <cell r="C246" t="str">
            <v>Outpatient Diagnostic</v>
          </cell>
          <cell r="D246" t="str">
            <v>All Columns  8</v>
          </cell>
          <cell r="F246">
            <v>0</v>
          </cell>
          <cell r="G246">
            <v>0</v>
          </cell>
          <cell r="H246">
            <v>0</v>
          </cell>
          <cell r="I246">
            <v>0</v>
          </cell>
          <cell r="J246">
            <v>0</v>
          </cell>
          <cell r="K246">
            <v>0</v>
          </cell>
          <cell r="L246">
            <v>0</v>
          </cell>
          <cell r="M246">
            <v>0</v>
          </cell>
        </row>
        <row r="247">
          <cell r="A247">
            <v>247</v>
          </cell>
          <cell r="B247">
            <v>162</v>
          </cell>
          <cell r="C247" t="str">
            <v>All Other Part B</v>
          </cell>
          <cell r="D247" t="str">
            <v>All Columns  9 - 11</v>
          </cell>
          <cell r="F247">
            <v>0</v>
          </cell>
          <cell r="G247">
            <v>0</v>
          </cell>
          <cell r="H247">
            <v>0</v>
          </cell>
          <cell r="I247">
            <v>0</v>
          </cell>
          <cell r="J247">
            <v>0</v>
          </cell>
          <cell r="K247">
            <v>0</v>
          </cell>
          <cell r="L247">
            <v>0</v>
          </cell>
          <cell r="M247">
            <v>3484481</v>
          </cell>
        </row>
        <row r="248">
          <cell r="A248">
            <v>248</v>
          </cell>
          <cell r="B248">
            <v>163</v>
          </cell>
        </row>
        <row r="249">
          <cell r="A249">
            <v>249</v>
          </cell>
          <cell r="B249">
            <v>164</v>
          </cell>
          <cell r="C249" t="str">
            <v>Clinic Costs XVIII</v>
          </cell>
          <cell r="E249">
            <v>1</v>
          </cell>
          <cell r="F249">
            <v>0</v>
          </cell>
          <cell r="G249">
            <v>0</v>
          </cell>
          <cell r="H249">
            <v>0</v>
          </cell>
          <cell r="I249">
            <v>0</v>
          </cell>
          <cell r="J249">
            <v>0</v>
          </cell>
          <cell r="K249">
            <v>0</v>
          </cell>
          <cell r="L249">
            <v>0</v>
          </cell>
          <cell r="M249">
            <v>3484481</v>
          </cell>
        </row>
        <row r="250">
          <cell r="A250">
            <v>250</v>
          </cell>
          <cell r="B250">
            <v>165</v>
          </cell>
          <cell r="C250" t="str">
            <v>Cost To Charge Ratio</v>
          </cell>
          <cell r="D250" t="str">
            <v>Line 164 Divided by Line 158</v>
          </cell>
          <cell r="F250">
            <v>0</v>
          </cell>
          <cell r="G250">
            <v>0</v>
          </cell>
          <cell r="H250">
            <v>0</v>
          </cell>
          <cell r="I250">
            <v>0</v>
          </cell>
          <cell r="J250">
            <v>0</v>
          </cell>
          <cell r="K250">
            <v>0</v>
          </cell>
          <cell r="L250">
            <v>0</v>
          </cell>
          <cell r="M250">
            <v>1.6795399158610744</v>
          </cell>
        </row>
        <row r="251">
          <cell r="A251">
            <v>251</v>
          </cell>
        </row>
        <row r="252">
          <cell r="A252">
            <v>252</v>
          </cell>
          <cell r="B252">
            <v>166</v>
          </cell>
          <cell r="C252" t="str">
            <v>Emergency Room XVIII</v>
          </cell>
          <cell r="D252" t="str">
            <v>Line 61:</v>
          </cell>
        </row>
        <row r="253">
          <cell r="A253">
            <v>253</v>
          </cell>
          <cell r="B253">
            <v>167</v>
          </cell>
          <cell r="C253" t="str">
            <v>Outpatient ASC</v>
          </cell>
          <cell r="D253" t="str">
            <v>All Columns  2</v>
          </cell>
          <cell r="F253">
            <v>0</v>
          </cell>
          <cell r="G253">
            <v>0</v>
          </cell>
          <cell r="H253">
            <v>0</v>
          </cell>
          <cell r="I253">
            <v>0</v>
          </cell>
          <cell r="J253">
            <v>0</v>
          </cell>
          <cell r="K253">
            <v>0</v>
          </cell>
          <cell r="L253">
            <v>0</v>
          </cell>
          <cell r="M253">
            <v>0</v>
          </cell>
        </row>
        <row r="254">
          <cell r="A254">
            <v>254</v>
          </cell>
          <cell r="B254">
            <v>168</v>
          </cell>
          <cell r="C254" t="str">
            <v>Outpatient Radiology</v>
          </cell>
          <cell r="D254" t="str">
            <v>All Columns  3</v>
          </cell>
          <cell r="F254">
            <v>0</v>
          </cell>
          <cell r="G254">
            <v>0</v>
          </cell>
          <cell r="H254">
            <v>0</v>
          </cell>
          <cell r="I254">
            <v>0</v>
          </cell>
          <cell r="J254">
            <v>0</v>
          </cell>
          <cell r="K254">
            <v>0</v>
          </cell>
          <cell r="L254">
            <v>0</v>
          </cell>
          <cell r="M254">
            <v>0</v>
          </cell>
        </row>
        <row r="255">
          <cell r="A255">
            <v>255</v>
          </cell>
          <cell r="B255">
            <v>169</v>
          </cell>
          <cell r="C255" t="str">
            <v>Outpatient Diagnostic</v>
          </cell>
          <cell r="D255" t="str">
            <v>All Columns  4</v>
          </cell>
          <cell r="F255">
            <v>0</v>
          </cell>
          <cell r="G255">
            <v>0</v>
          </cell>
          <cell r="H255">
            <v>0</v>
          </cell>
          <cell r="I255">
            <v>0</v>
          </cell>
          <cell r="J255">
            <v>0</v>
          </cell>
          <cell r="K255">
            <v>0</v>
          </cell>
          <cell r="L255">
            <v>0</v>
          </cell>
          <cell r="M255">
            <v>0</v>
          </cell>
        </row>
        <row r="256">
          <cell r="A256">
            <v>256</v>
          </cell>
          <cell r="B256">
            <v>170</v>
          </cell>
          <cell r="C256" t="str">
            <v>All Other Part B</v>
          </cell>
          <cell r="D256" t="str">
            <v>All Columns  5</v>
          </cell>
          <cell r="F256">
            <v>7875240</v>
          </cell>
          <cell r="G256">
            <v>5184721</v>
          </cell>
          <cell r="H256">
            <v>0</v>
          </cell>
          <cell r="I256">
            <v>2968063</v>
          </cell>
          <cell r="J256">
            <v>7401326</v>
          </cell>
          <cell r="K256">
            <v>4042359</v>
          </cell>
          <cell r="L256">
            <v>0</v>
          </cell>
          <cell r="M256">
            <v>7314314</v>
          </cell>
        </row>
        <row r="257">
          <cell r="A257">
            <v>257</v>
          </cell>
        </row>
        <row r="258">
          <cell r="A258">
            <v>258</v>
          </cell>
          <cell r="B258">
            <v>171</v>
          </cell>
          <cell r="C258" t="str">
            <v>Emergency Room Charges XVIII</v>
          </cell>
          <cell r="F258">
            <v>7875240</v>
          </cell>
          <cell r="G258">
            <v>5184721</v>
          </cell>
          <cell r="H258">
            <v>0</v>
          </cell>
          <cell r="I258">
            <v>2968063</v>
          </cell>
          <cell r="J258">
            <v>7401326</v>
          </cell>
          <cell r="K258">
            <v>4042359</v>
          </cell>
          <cell r="L258">
            <v>0</v>
          </cell>
          <cell r="M258">
            <v>7314314</v>
          </cell>
        </row>
        <row r="259">
          <cell r="A259">
            <v>259</v>
          </cell>
        </row>
        <row r="260">
          <cell r="A260">
            <v>260</v>
          </cell>
          <cell r="B260">
            <v>172</v>
          </cell>
          <cell r="C260" t="str">
            <v>Outpatient ASC</v>
          </cell>
          <cell r="D260" t="str">
            <v>All Columns  6</v>
          </cell>
          <cell r="F260">
            <v>0</v>
          </cell>
          <cell r="G260">
            <v>0</v>
          </cell>
          <cell r="H260">
            <v>0</v>
          </cell>
          <cell r="I260">
            <v>0</v>
          </cell>
          <cell r="J260">
            <v>0</v>
          </cell>
          <cell r="K260">
            <v>0</v>
          </cell>
          <cell r="L260">
            <v>0</v>
          </cell>
          <cell r="M260">
            <v>0</v>
          </cell>
        </row>
        <row r="261">
          <cell r="A261">
            <v>261</v>
          </cell>
          <cell r="B261">
            <v>173</v>
          </cell>
          <cell r="C261" t="str">
            <v>Outpatient Radiology</v>
          </cell>
          <cell r="D261" t="str">
            <v>All Columns  7</v>
          </cell>
          <cell r="F261">
            <v>0</v>
          </cell>
          <cell r="G261">
            <v>0</v>
          </cell>
          <cell r="H261">
            <v>0</v>
          </cell>
          <cell r="I261">
            <v>0</v>
          </cell>
          <cell r="J261">
            <v>0</v>
          </cell>
          <cell r="K261">
            <v>0</v>
          </cell>
          <cell r="L261">
            <v>0</v>
          </cell>
          <cell r="M261">
            <v>0</v>
          </cell>
        </row>
        <row r="262">
          <cell r="A262">
            <v>262</v>
          </cell>
          <cell r="B262">
            <v>174</v>
          </cell>
          <cell r="C262" t="str">
            <v>Outpatient Diagnostic</v>
          </cell>
          <cell r="D262" t="str">
            <v>All Columns  8</v>
          </cell>
          <cell r="F262">
            <v>0</v>
          </cell>
          <cell r="G262">
            <v>0</v>
          </cell>
          <cell r="H262">
            <v>0</v>
          </cell>
          <cell r="I262">
            <v>0</v>
          </cell>
          <cell r="J262">
            <v>0</v>
          </cell>
          <cell r="K262">
            <v>0</v>
          </cell>
          <cell r="L262">
            <v>0</v>
          </cell>
          <cell r="M262">
            <v>0</v>
          </cell>
        </row>
        <row r="263">
          <cell r="A263">
            <v>263</v>
          </cell>
          <cell r="B263">
            <v>175</v>
          </cell>
          <cell r="C263" t="str">
            <v>All Other Part B</v>
          </cell>
          <cell r="D263" t="str">
            <v>All Columns  9 - 11</v>
          </cell>
          <cell r="F263">
            <v>2289899</v>
          </cell>
          <cell r="G263">
            <v>1158858</v>
          </cell>
          <cell r="H263">
            <v>0</v>
          </cell>
          <cell r="I263">
            <v>869257</v>
          </cell>
          <cell r="J263">
            <v>1753648</v>
          </cell>
          <cell r="K263">
            <v>1130591</v>
          </cell>
          <cell r="L263">
            <v>0</v>
          </cell>
          <cell r="M263">
            <v>2130294</v>
          </cell>
        </row>
        <row r="264">
          <cell r="A264">
            <v>264</v>
          </cell>
          <cell r="B264">
            <v>176</v>
          </cell>
        </row>
        <row r="265">
          <cell r="A265">
            <v>265</v>
          </cell>
          <cell r="B265">
            <v>177</v>
          </cell>
          <cell r="C265" t="str">
            <v>Emergency Room Costs XVIII</v>
          </cell>
          <cell r="E265">
            <v>2</v>
          </cell>
          <cell r="F265">
            <v>2289899</v>
          </cell>
          <cell r="G265">
            <v>1158858</v>
          </cell>
          <cell r="H265">
            <v>0</v>
          </cell>
          <cell r="I265">
            <v>869257</v>
          </cell>
          <cell r="J265">
            <v>1753648</v>
          </cell>
          <cell r="K265">
            <v>1130591</v>
          </cell>
          <cell r="L265">
            <v>0</v>
          </cell>
          <cell r="M265">
            <v>2130294</v>
          </cell>
        </row>
        <row r="266">
          <cell r="A266">
            <v>266</v>
          </cell>
          <cell r="B266">
            <v>178</v>
          </cell>
          <cell r="C266" t="str">
            <v>Cost To Charge Ratio</v>
          </cell>
          <cell r="D266" t="str">
            <v>Line 177 Divided by Line 171</v>
          </cell>
          <cell r="F266">
            <v>0.29077196377507225</v>
          </cell>
          <cell r="G266">
            <v>0.22351405215439751</v>
          </cell>
          <cell r="H266">
            <v>0</v>
          </cell>
          <cell r="I266">
            <v>0.29287013112592286</v>
          </cell>
          <cell r="J266">
            <v>0.2369370029100191</v>
          </cell>
          <cell r="K266">
            <v>0.27968594575593114</v>
          </cell>
          <cell r="L266">
            <v>0</v>
          </cell>
          <cell r="M266">
            <v>0.29125000649411553</v>
          </cell>
        </row>
        <row r="267">
          <cell r="A267">
            <v>267</v>
          </cell>
        </row>
        <row r="268">
          <cell r="A268">
            <v>268</v>
          </cell>
          <cell r="B268">
            <v>179</v>
          </cell>
          <cell r="C268" t="str">
            <v xml:space="preserve">Outpatient XVIII </v>
          </cell>
          <cell r="D268" t="str">
            <v>Line 104:</v>
          </cell>
        </row>
        <row r="269">
          <cell r="A269">
            <v>269</v>
          </cell>
          <cell r="B269">
            <v>180</v>
          </cell>
          <cell r="C269" t="str">
            <v>Outpatient ASC</v>
          </cell>
          <cell r="D269" t="str">
            <v>All Columns  2</v>
          </cell>
          <cell r="F269">
            <v>0</v>
          </cell>
          <cell r="G269">
            <v>0</v>
          </cell>
          <cell r="H269">
            <v>0</v>
          </cell>
          <cell r="I269">
            <v>0</v>
          </cell>
          <cell r="J269">
            <v>0</v>
          </cell>
          <cell r="K269">
            <v>0</v>
          </cell>
          <cell r="L269">
            <v>0</v>
          </cell>
          <cell r="M269">
            <v>0</v>
          </cell>
        </row>
        <row r="270">
          <cell r="A270">
            <v>270</v>
          </cell>
          <cell r="B270">
            <v>181</v>
          </cell>
          <cell r="C270" t="str">
            <v>Outpatient Radiology</v>
          </cell>
          <cell r="D270" t="str">
            <v>All Columns  3</v>
          </cell>
          <cell r="F270">
            <v>0</v>
          </cell>
          <cell r="G270">
            <v>0</v>
          </cell>
          <cell r="H270">
            <v>0</v>
          </cell>
          <cell r="I270">
            <v>0</v>
          </cell>
          <cell r="J270">
            <v>0</v>
          </cell>
          <cell r="K270">
            <v>0</v>
          </cell>
          <cell r="L270">
            <v>0</v>
          </cell>
          <cell r="M270">
            <v>0</v>
          </cell>
        </row>
        <row r="271">
          <cell r="A271">
            <v>271</v>
          </cell>
          <cell r="B271">
            <v>182</v>
          </cell>
          <cell r="C271" t="str">
            <v>Outpatient Diagnostic</v>
          </cell>
          <cell r="D271" t="str">
            <v>All Columns  4</v>
          </cell>
          <cell r="F271">
            <v>0</v>
          </cell>
          <cell r="G271">
            <v>0</v>
          </cell>
          <cell r="H271">
            <v>0</v>
          </cell>
          <cell r="I271">
            <v>0</v>
          </cell>
          <cell r="J271">
            <v>0</v>
          </cell>
          <cell r="K271">
            <v>0</v>
          </cell>
          <cell r="L271">
            <v>0</v>
          </cell>
          <cell r="M271">
            <v>0</v>
          </cell>
        </row>
        <row r="272">
          <cell r="A272">
            <v>272</v>
          </cell>
          <cell r="B272">
            <v>183</v>
          </cell>
          <cell r="C272" t="str">
            <v>All Other Part B</v>
          </cell>
          <cell r="D272" t="str">
            <v>All Columns  5</v>
          </cell>
          <cell r="F272">
            <v>97499140</v>
          </cell>
          <cell r="G272">
            <v>36586285</v>
          </cell>
          <cell r="H272">
            <v>10446550</v>
          </cell>
          <cell r="I272">
            <v>23385073</v>
          </cell>
          <cell r="J272">
            <v>82203490</v>
          </cell>
          <cell r="K272">
            <v>32231320</v>
          </cell>
          <cell r="L272">
            <v>1538200</v>
          </cell>
          <cell r="M272">
            <v>142836014</v>
          </cell>
        </row>
        <row r="273">
          <cell r="A273">
            <v>273</v>
          </cell>
        </row>
        <row r="274">
          <cell r="A274">
            <v>274</v>
          </cell>
          <cell r="B274">
            <v>184</v>
          </cell>
          <cell r="C274" t="str">
            <v>Outpatient Charges XVIII</v>
          </cell>
          <cell r="F274">
            <v>97499140</v>
          </cell>
          <cell r="G274">
            <v>36586285</v>
          </cell>
          <cell r="H274">
            <v>10446550</v>
          </cell>
          <cell r="I274">
            <v>23385073</v>
          </cell>
          <cell r="J274">
            <v>82203490</v>
          </cell>
          <cell r="K274">
            <v>32231320</v>
          </cell>
          <cell r="L274">
            <v>1538200</v>
          </cell>
          <cell r="M274">
            <v>142836014</v>
          </cell>
        </row>
        <row r="275">
          <cell r="A275">
            <v>275</v>
          </cell>
        </row>
        <row r="276">
          <cell r="A276">
            <v>276</v>
          </cell>
          <cell r="B276">
            <v>185</v>
          </cell>
          <cell r="C276" t="str">
            <v>Outpatient ASC</v>
          </cell>
          <cell r="D276" t="str">
            <v>All Columns  6</v>
          </cell>
          <cell r="F276">
            <v>0</v>
          </cell>
          <cell r="G276">
            <v>0</v>
          </cell>
          <cell r="H276">
            <v>0</v>
          </cell>
          <cell r="I276">
            <v>0</v>
          </cell>
          <cell r="J276">
            <v>0</v>
          </cell>
          <cell r="K276">
            <v>0</v>
          </cell>
          <cell r="L276">
            <v>0</v>
          </cell>
          <cell r="M276">
            <v>0</v>
          </cell>
        </row>
        <row r="277">
          <cell r="A277">
            <v>277</v>
          </cell>
          <cell r="B277">
            <v>186</v>
          </cell>
          <cell r="C277" t="str">
            <v>Outpatient Radiology</v>
          </cell>
          <cell r="D277" t="str">
            <v>All Columns  7</v>
          </cell>
          <cell r="F277">
            <v>0</v>
          </cell>
          <cell r="G277">
            <v>0</v>
          </cell>
          <cell r="H277">
            <v>0</v>
          </cell>
          <cell r="I277">
            <v>0</v>
          </cell>
          <cell r="J277">
            <v>0</v>
          </cell>
          <cell r="K277">
            <v>0</v>
          </cell>
          <cell r="L277">
            <v>0</v>
          </cell>
          <cell r="M277">
            <v>0</v>
          </cell>
        </row>
        <row r="278">
          <cell r="A278">
            <v>278</v>
          </cell>
          <cell r="B278">
            <v>187</v>
          </cell>
          <cell r="C278" t="str">
            <v>Outpatient Diagnostic</v>
          </cell>
          <cell r="D278" t="str">
            <v>All Columns  8</v>
          </cell>
          <cell r="F278">
            <v>0</v>
          </cell>
          <cell r="G278">
            <v>0</v>
          </cell>
          <cell r="H278">
            <v>0</v>
          </cell>
          <cell r="I278">
            <v>0</v>
          </cell>
          <cell r="J278">
            <v>0</v>
          </cell>
          <cell r="K278">
            <v>0</v>
          </cell>
          <cell r="L278">
            <v>0</v>
          </cell>
          <cell r="M278">
            <v>0</v>
          </cell>
        </row>
        <row r="279">
          <cell r="A279">
            <v>279</v>
          </cell>
          <cell r="B279">
            <v>188</v>
          </cell>
          <cell r="C279" t="str">
            <v>All Other Part B</v>
          </cell>
          <cell r="D279" t="str">
            <v>All Columns  9 - 11</v>
          </cell>
          <cell r="F279">
            <v>26884058</v>
          </cell>
          <cell r="G279">
            <v>7875908</v>
          </cell>
          <cell r="H279">
            <v>3261068</v>
          </cell>
          <cell r="I279">
            <v>5757159</v>
          </cell>
          <cell r="J279">
            <v>20282016</v>
          </cell>
          <cell r="K279">
            <v>7102292</v>
          </cell>
          <cell r="L279">
            <v>1323513</v>
          </cell>
          <cell r="M279">
            <v>47711785</v>
          </cell>
        </row>
        <row r="280">
          <cell r="A280">
            <v>280</v>
          </cell>
          <cell r="B280">
            <v>189</v>
          </cell>
        </row>
        <row r="281">
          <cell r="A281">
            <v>281</v>
          </cell>
          <cell r="B281">
            <v>190</v>
          </cell>
          <cell r="C281" t="str">
            <v>Outpatient Costs XVIII</v>
          </cell>
          <cell r="E281">
            <v>4</v>
          </cell>
          <cell r="F281">
            <v>26884058</v>
          </cell>
          <cell r="G281">
            <v>7875908</v>
          </cell>
          <cell r="H281">
            <v>3261068</v>
          </cell>
          <cell r="I281">
            <v>5757159</v>
          </cell>
          <cell r="J281">
            <v>20282016</v>
          </cell>
          <cell r="K281">
            <v>7102292</v>
          </cell>
          <cell r="L281">
            <v>1323513</v>
          </cell>
          <cell r="M281">
            <v>47711785</v>
          </cell>
        </row>
        <row r="282">
          <cell r="A282">
            <v>282</v>
          </cell>
          <cell r="B282">
            <v>191</v>
          </cell>
          <cell r="C282" t="str">
            <v>Medicare Outpatient Cost To Charge Ratio</v>
          </cell>
          <cell r="D282" t="str">
            <v>Line 190 Divided by Line 184</v>
          </cell>
          <cell r="F282">
            <v>0.27573636034122967</v>
          </cell>
          <cell r="G282">
            <v>0.21526941038151318</v>
          </cell>
          <cell r="H282">
            <v>0.31216698335814214</v>
          </cell>
          <cell r="I282">
            <v>0.24618948164070303</v>
          </cell>
          <cell r="J282">
            <v>0.24672937852152019</v>
          </cell>
          <cell r="K282">
            <v>0.2203537428811479</v>
          </cell>
          <cell r="L282">
            <v>0.86042972305291898</v>
          </cell>
          <cell r="M282">
            <v>0.33403189898592384</v>
          </cell>
        </row>
        <row r="283">
          <cell r="A283">
            <v>283</v>
          </cell>
        </row>
        <row r="284">
          <cell r="A284">
            <v>284</v>
          </cell>
        </row>
        <row r="285">
          <cell r="A285">
            <v>285</v>
          </cell>
          <cell r="B285">
            <v>193.01</v>
          </cell>
          <cell r="C285" t="str">
            <v>Deductibles and Coinsurance</v>
          </cell>
          <cell r="D285" t="str">
            <v>HCFA 2552 - 96, Title XVlll Worksheet E, Part B, Line 18</v>
          </cell>
        </row>
        <row r="286">
          <cell r="A286">
            <v>286</v>
          </cell>
          <cell r="B286">
            <v>193.02</v>
          </cell>
          <cell r="C286" t="str">
            <v>Deductibles and Coinsurance relating to line 17.01</v>
          </cell>
          <cell r="D286" t="str">
            <v>HCFA 2552 - 96, Title XVlll Worksheet E, Part B, Line 18.01</v>
          </cell>
        </row>
        <row r="287">
          <cell r="A287">
            <v>287</v>
          </cell>
          <cell r="B287">
            <v>193.03</v>
          </cell>
          <cell r="C287" t="str">
            <v>Subtotal</v>
          </cell>
          <cell r="D287" t="str">
            <v>HCFA 2552 - 96, Title XVlll Worksheet E, Part B, Line 25</v>
          </cell>
        </row>
        <row r="288">
          <cell r="A288">
            <v>288</v>
          </cell>
          <cell r="B288">
            <v>192</v>
          </cell>
          <cell r="C288" t="str">
            <v>Medicare Outpatient Reimbursement</v>
          </cell>
          <cell r="D288" t="str">
            <v>HCFA 2552 - 96, Title XVlll Worksheet E, Part B, Line 32 or 39,  Reference Section 90XX.e, where XX = Hospital Index Number</v>
          </cell>
          <cell r="E288">
            <v>5</v>
          </cell>
          <cell r="F288">
            <v>23124463</v>
          </cell>
          <cell r="G288">
            <v>6991299</v>
          </cell>
          <cell r="H288">
            <v>2168495</v>
          </cell>
          <cell r="I288">
            <v>4879369</v>
          </cell>
          <cell r="J288">
            <v>14278161</v>
          </cell>
          <cell r="K288">
            <v>4920292</v>
          </cell>
          <cell r="L288">
            <v>641761</v>
          </cell>
          <cell r="M288">
            <v>30909807</v>
          </cell>
        </row>
        <row r="289">
          <cell r="A289">
            <v>289</v>
          </cell>
        </row>
        <row r="290">
          <cell r="A290">
            <v>290</v>
          </cell>
        </row>
        <row r="291">
          <cell r="A291">
            <v>291</v>
          </cell>
          <cell r="C291" t="str">
            <v>Medicaid Outpatient Costs &amp; Charges</v>
          </cell>
          <cell r="D291" t="str">
            <v>HCFA 2552 - 96, Title XlX Worksheet D, Part V,  Reference Section 90XX.d, where XX = Hospital Index Number</v>
          </cell>
        </row>
        <row r="292">
          <cell r="A292">
            <v>292</v>
          </cell>
          <cell r="B292">
            <v>193</v>
          </cell>
          <cell r="C292" t="str">
            <v>Clinic XIX</v>
          </cell>
          <cell r="D292" t="str">
            <v>Line 60:</v>
          </cell>
        </row>
        <row r="293">
          <cell r="A293">
            <v>293</v>
          </cell>
          <cell r="B293">
            <v>194</v>
          </cell>
          <cell r="C293" t="str">
            <v>Outpatient ASC</v>
          </cell>
          <cell r="D293" t="str">
            <v>All Columns  2</v>
          </cell>
          <cell r="F293">
            <v>0</v>
          </cell>
          <cell r="G293">
            <v>0</v>
          </cell>
          <cell r="H293">
            <v>0</v>
          </cell>
          <cell r="I293">
            <v>0</v>
          </cell>
          <cell r="J293">
            <v>0</v>
          </cell>
          <cell r="K293">
            <v>0</v>
          </cell>
          <cell r="L293">
            <v>0</v>
          </cell>
          <cell r="M293">
            <v>0</v>
          </cell>
        </row>
        <row r="294">
          <cell r="A294">
            <v>294</v>
          </cell>
          <cell r="B294">
            <v>195</v>
          </cell>
          <cell r="C294" t="str">
            <v>Outpatient Radiology</v>
          </cell>
          <cell r="D294" t="str">
            <v>All Columns  3</v>
          </cell>
          <cell r="F294">
            <v>0</v>
          </cell>
          <cell r="G294">
            <v>0</v>
          </cell>
          <cell r="H294">
            <v>0</v>
          </cell>
          <cell r="I294">
            <v>0</v>
          </cell>
          <cell r="J294">
            <v>0</v>
          </cell>
          <cell r="K294">
            <v>0</v>
          </cell>
          <cell r="L294">
            <v>0</v>
          </cell>
          <cell r="M294">
            <v>0</v>
          </cell>
        </row>
        <row r="295">
          <cell r="A295">
            <v>295</v>
          </cell>
          <cell r="B295">
            <v>196</v>
          </cell>
          <cell r="C295" t="str">
            <v>Outpatient Diagnostic</v>
          </cell>
          <cell r="D295" t="str">
            <v>All Columns  4</v>
          </cell>
          <cell r="F295">
            <v>0</v>
          </cell>
          <cell r="G295">
            <v>0</v>
          </cell>
          <cell r="H295">
            <v>0</v>
          </cell>
          <cell r="I295">
            <v>0</v>
          </cell>
          <cell r="J295">
            <v>0</v>
          </cell>
          <cell r="K295">
            <v>0</v>
          </cell>
          <cell r="L295">
            <v>0</v>
          </cell>
          <cell r="M295">
            <v>0</v>
          </cell>
        </row>
        <row r="296">
          <cell r="A296">
            <v>296</v>
          </cell>
          <cell r="B296">
            <v>197</v>
          </cell>
          <cell r="C296" t="str">
            <v>All Other Part B</v>
          </cell>
          <cell r="D296" t="str">
            <v>All Columns  5</v>
          </cell>
          <cell r="F296">
            <v>0</v>
          </cell>
          <cell r="G296">
            <v>0</v>
          </cell>
          <cell r="H296">
            <v>0</v>
          </cell>
          <cell r="I296">
            <v>0</v>
          </cell>
          <cell r="J296">
            <v>0</v>
          </cell>
          <cell r="K296">
            <v>0</v>
          </cell>
          <cell r="L296">
            <v>0</v>
          </cell>
          <cell r="M296">
            <v>6341319</v>
          </cell>
        </row>
        <row r="297">
          <cell r="A297">
            <v>297</v>
          </cell>
        </row>
        <row r="298">
          <cell r="A298">
            <v>298</v>
          </cell>
          <cell r="B298">
            <v>198</v>
          </cell>
          <cell r="C298" t="str">
            <v>Clinic Charges XIX</v>
          </cell>
          <cell r="F298">
            <v>0</v>
          </cell>
          <cell r="G298">
            <v>0</v>
          </cell>
          <cell r="H298">
            <v>0</v>
          </cell>
          <cell r="I298">
            <v>0</v>
          </cell>
          <cell r="J298">
            <v>0</v>
          </cell>
          <cell r="K298">
            <v>0</v>
          </cell>
          <cell r="L298">
            <v>0</v>
          </cell>
          <cell r="M298">
            <v>6341319</v>
          </cell>
        </row>
        <row r="299">
          <cell r="A299">
            <v>299</v>
          </cell>
        </row>
        <row r="300">
          <cell r="A300">
            <v>300</v>
          </cell>
          <cell r="B300">
            <v>199</v>
          </cell>
          <cell r="C300" t="str">
            <v>Outpatient ASC</v>
          </cell>
          <cell r="D300" t="str">
            <v>All Columns  6</v>
          </cell>
          <cell r="F300">
            <v>0</v>
          </cell>
          <cell r="G300">
            <v>0</v>
          </cell>
          <cell r="H300">
            <v>0</v>
          </cell>
          <cell r="I300">
            <v>0</v>
          </cell>
          <cell r="J300">
            <v>0</v>
          </cell>
          <cell r="K300">
            <v>0</v>
          </cell>
          <cell r="L300">
            <v>0</v>
          </cell>
          <cell r="M300">
            <v>0</v>
          </cell>
        </row>
        <row r="301">
          <cell r="A301">
            <v>301</v>
          </cell>
          <cell r="B301">
            <v>200</v>
          </cell>
          <cell r="C301" t="str">
            <v>Outpatient Radiology</v>
          </cell>
          <cell r="D301" t="str">
            <v>All Columns  7</v>
          </cell>
          <cell r="F301">
            <v>0</v>
          </cell>
          <cell r="G301">
            <v>0</v>
          </cell>
          <cell r="H301">
            <v>0</v>
          </cell>
          <cell r="I301">
            <v>0</v>
          </cell>
          <cell r="J301">
            <v>0</v>
          </cell>
          <cell r="K301">
            <v>0</v>
          </cell>
          <cell r="L301">
            <v>0</v>
          </cell>
          <cell r="M301">
            <v>0</v>
          </cell>
        </row>
        <row r="302">
          <cell r="A302">
            <v>302</v>
          </cell>
          <cell r="B302">
            <v>201</v>
          </cell>
          <cell r="C302" t="str">
            <v>Outpatient Diagnostic</v>
          </cell>
          <cell r="D302" t="str">
            <v>All Columns  8</v>
          </cell>
          <cell r="F302">
            <v>0</v>
          </cell>
          <cell r="G302">
            <v>0</v>
          </cell>
          <cell r="H302">
            <v>0</v>
          </cell>
          <cell r="I302">
            <v>0</v>
          </cell>
          <cell r="J302">
            <v>0</v>
          </cell>
          <cell r="K302">
            <v>0</v>
          </cell>
          <cell r="L302">
            <v>0</v>
          </cell>
          <cell r="M302">
            <v>0</v>
          </cell>
        </row>
        <row r="303">
          <cell r="A303">
            <v>303</v>
          </cell>
          <cell r="B303">
            <v>202</v>
          </cell>
          <cell r="C303" t="str">
            <v>All Other Part B</v>
          </cell>
          <cell r="D303" t="str">
            <v>All Columns  9 - 11</v>
          </cell>
          <cell r="F303">
            <v>0</v>
          </cell>
          <cell r="G303">
            <v>0</v>
          </cell>
          <cell r="H303">
            <v>0</v>
          </cell>
          <cell r="I303">
            <v>0</v>
          </cell>
          <cell r="J303">
            <v>0</v>
          </cell>
          <cell r="K303">
            <v>0</v>
          </cell>
          <cell r="L303">
            <v>0</v>
          </cell>
          <cell r="M303">
            <v>14360836</v>
          </cell>
        </row>
        <row r="304">
          <cell r="A304">
            <v>304</v>
          </cell>
          <cell r="B304">
            <v>203</v>
          </cell>
        </row>
        <row r="305">
          <cell r="A305">
            <v>305</v>
          </cell>
          <cell r="B305">
            <v>204</v>
          </cell>
          <cell r="C305" t="str">
            <v>Clinic Costs XIX</v>
          </cell>
          <cell r="E305">
            <v>14</v>
          </cell>
          <cell r="F305">
            <v>0</v>
          </cell>
          <cell r="G305">
            <v>0</v>
          </cell>
          <cell r="H305">
            <v>0</v>
          </cell>
          <cell r="I305">
            <v>0</v>
          </cell>
          <cell r="J305">
            <v>0</v>
          </cell>
          <cell r="K305">
            <v>0</v>
          </cell>
          <cell r="L305">
            <v>0</v>
          </cell>
          <cell r="M305">
            <v>14360836</v>
          </cell>
        </row>
        <row r="306">
          <cell r="A306">
            <v>306</v>
          </cell>
          <cell r="B306">
            <v>205</v>
          </cell>
          <cell r="C306" t="str">
            <v>Cost To Charge Ratio</v>
          </cell>
          <cell r="D306" t="str">
            <v>Line 204 Divided by Line 198</v>
          </cell>
          <cell r="F306">
            <v>0</v>
          </cell>
          <cell r="G306">
            <v>0</v>
          </cell>
          <cell r="H306">
            <v>0</v>
          </cell>
          <cell r="I306">
            <v>0</v>
          </cell>
          <cell r="J306">
            <v>0</v>
          </cell>
          <cell r="K306">
            <v>0</v>
          </cell>
          <cell r="L306">
            <v>0</v>
          </cell>
          <cell r="M306">
            <v>2.2646449421642405</v>
          </cell>
        </row>
        <row r="307">
          <cell r="A307">
            <v>307</v>
          </cell>
        </row>
        <row r="308">
          <cell r="A308">
            <v>308</v>
          </cell>
          <cell r="B308">
            <v>206</v>
          </cell>
          <cell r="C308" t="str">
            <v>Emergency Room XIX</v>
          </cell>
          <cell r="D308" t="str">
            <v>Line 61:</v>
          </cell>
        </row>
        <row r="309">
          <cell r="A309">
            <v>309</v>
          </cell>
          <cell r="B309">
            <v>207</v>
          </cell>
          <cell r="C309" t="str">
            <v>Outpatient ASC</v>
          </cell>
          <cell r="D309" t="str">
            <v>All Columns  2</v>
          </cell>
          <cell r="F309">
            <v>0</v>
          </cell>
          <cell r="G309">
            <v>0</v>
          </cell>
          <cell r="H309">
            <v>0</v>
          </cell>
          <cell r="I309">
            <v>0</v>
          </cell>
          <cell r="J309">
            <v>0</v>
          </cell>
          <cell r="K309">
            <v>0</v>
          </cell>
          <cell r="L309">
            <v>0</v>
          </cell>
          <cell r="M309">
            <v>0</v>
          </cell>
        </row>
        <row r="310">
          <cell r="A310">
            <v>310</v>
          </cell>
          <cell r="B310">
            <v>208</v>
          </cell>
          <cell r="C310" t="str">
            <v>Outpatient Radiology</v>
          </cell>
          <cell r="D310" t="str">
            <v>All Columns  3</v>
          </cell>
          <cell r="F310">
            <v>0</v>
          </cell>
          <cell r="G310">
            <v>0</v>
          </cell>
          <cell r="H310">
            <v>0</v>
          </cell>
          <cell r="I310">
            <v>0</v>
          </cell>
          <cell r="J310">
            <v>0</v>
          </cell>
          <cell r="K310">
            <v>0</v>
          </cell>
          <cell r="L310">
            <v>0</v>
          </cell>
          <cell r="M310">
            <v>0</v>
          </cell>
        </row>
        <row r="311">
          <cell r="A311">
            <v>311</v>
          </cell>
          <cell r="B311">
            <v>209</v>
          </cell>
          <cell r="C311" t="str">
            <v>Outpatient Diagnostic</v>
          </cell>
          <cell r="D311" t="str">
            <v>All Columns  4</v>
          </cell>
          <cell r="F311">
            <v>0</v>
          </cell>
          <cell r="G311">
            <v>0</v>
          </cell>
          <cell r="H311">
            <v>0</v>
          </cell>
          <cell r="I311">
            <v>0</v>
          </cell>
          <cell r="J311">
            <v>0</v>
          </cell>
          <cell r="K311">
            <v>0</v>
          </cell>
          <cell r="L311">
            <v>0</v>
          </cell>
          <cell r="M311">
            <v>0</v>
          </cell>
        </row>
        <row r="312">
          <cell r="A312">
            <v>312</v>
          </cell>
          <cell r="B312">
            <v>210</v>
          </cell>
          <cell r="C312" t="str">
            <v>All Other Part B</v>
          </cell>
          <cell r="D312" t="str">
            <v>All Columns  5</v>
          </cell>
          <cell r="F312">
            <v>12738974</v>
          </cell>
          <cell r="G312">
            <v>4207392</v>
          </cell>
          <cell r="H312">
            <v>0</v>
          </cell>
          <cell r="I312">
            <v>2617552</v>
          </cell>
          <cell r="J312">
            <v>7244862</v>
          </cell>
          <cell r="K312">
            <v>9127635</v>
          </cell>
          <cell r="L312">
            <v>0</v>
          </cell>
          <cell r="M312">
            <v>16456334</v>
          </cell>
        </row>
        <row r="313">
          <cell r="A313">
            <v>313</v>
          </cell>
        </row>
        <row r="314">
          <cell r="A314">
            <v>314</v>
          </cell>
          <cell r="B314">
            <v>211</v>
          </cell>
          <cell r="C314" t="str">
            <v>Emergency Room Charges XIX</v>
          </cell>
          <cell r="F314">
            <v>12738974</v>
          </cell>
          <cell r="G314">
            <v>4207392</v>
          </cell>
          <cell r="H314">
            <v>0</v>
          </cell>
          <cell r="I314">
            <v>2617552</v>
          </cell>
          <cell r="J314">
            <v>7244862</v>
          </cell>
          <cell r="K314">
            <v>9127635</v>
          </cell>
          <cell r="L314">
            <v>0</v>
          </cell>
          <cell r="M314">
            <v>16456334</v>
          </cell>
        </row>
        <row r="315">
          <cell r="A315">
            <v>315</v>
          </cell>
        </row>
        <row r="316">
          <cell r="A316">
            <v>316</v>
          </cell>
          <cell r="B316">
            <v>212</v>
          </cell>
          <cell r="C316" t="str">
            <v>Outpatient ASC</v>
          </cell>
          <cell r="D316" t="str">
            <v>All Columns  6</v>
          </cell>
          <cell r="F316">
            <v>0</v>
          </cell>
          <cell r="G316">
            <v>0</v>
          </cell>
          <cell r="H316">
            <v>0</v>
          </cell>
          <cell r="I316">
            <v>0</v>
          </cell>
          <cell r="J316">
            <v>0</v>
          </cell>
          <cell r="K316">
            <v>0</v>
          </cell>
          <cell r="L316">
            <v>0</v>
          </cell>
          <cell r="M316">
            <v>0</v>
          </cell>
        </row>
        <row r="317">
          <cell r="A317">
            <v>317</v>
          </cell>
          <cell r="B317">
            <v>213</v>
          </cell>
          <cell r="C317" t="str">
            <v>Outpatient Radiology</v>
          </cell>
          <cell r="D317" t="str">
            <v>All Columns  7</v>
          </cell>
          <cell r="F317">
            <v>0</v>
          </cell>
          <cell r="G317">
            <v>0</v>
          </cell>
          <cell r="H317">
            <v>0</v>
          </cell>
          <cell r="I317">
            <v>0</v>
          </cell>
          <cell r="J317">
            <v>0</v>
          </cell>
          <cell r="K317">
            <v>0</v>
          </cell>
          <cell r="L317">
            <v>0</v>
          </cell>
          <cell r="M317">
            <v>0</v>
          </cell>
        </row>
        <row r="318">
          <cell r="A318">
            <v>318</v>
          </cell>
          <cell r="B318">
            <v>214</v>
          </cell>
          <cell r="C318" t="str">
            <v>Outpatient Diagnostic</v>
          </cell>
          <cell r="D318" t="str">
            <v>All Columns  8</v>
          </cell>
          <cell r="F318">
            <v>0</v>
          </cell>
          <cell r="G318">
            <v>0</v>
          </cell>
          <cell r="H318">
            <v>0</v>
          </cell>
          <cell r="I318">
            <v>0</v>
          </cell>
          <cell r="J318">
            <v>0</v>
          </cell>
          <cell r="K318">
            <v>0</v>
          </cell>
          <cell r="L318">
            <v>0</v>
          </cell>
          <cell r="M318">
            <v>0</v>
          </cell>
        </row>
        <row r="319">
          <cell r="A319">
            <v>319</v>
          </cell>
          <cell r="B319">
            <v>215</v>
          </cell>
          <cell r="C319" t="str">
            <v>All Other Part B</v>
          </cell>
          <cell r="D319" t="str">
            <v>All Columns  9 - 11</v>
          </cell>
          <cell r="F319">
            <v>3704137</v>
          </cell>
          <cell r="G319">
            <v>940411</v>
          </cell>
          <cell r="H319">
            <v>0</v>
          </cell>
          <cell r="I319">
            <v>766602</v>
          </cell>
          <cell r="J319">
            <v>1716576</v>
          </cell>
          <cell r="K319">
            <v>2552872</v>
          </cell>
          <cell r="L319">
            <v>0</v>
          </cell>
          <cell r="M319">
            <v>6201816</v>
          </cell>
        </row>
        <row r="320">
          <cell r="A320">
            <v>320</v>
          </cell>
          <cell r="B320">
            <v>216</v>
          </cell>
        </row>
        <row r="321">
          <cell r="A321">
            <v>321</v>
          </cell>
          <cell r="B321">
            <v>217</v>
          </cell>
          <cell r="C321" t="str">
            <v>Emergency Room Costs XIX</v>
          </cell>
          <cell r="E321">
            <v>12</v>
          </cell>
          <cell r="F321">
            <v>3704137</v>
          </cell>
          <cell r="G321">
            <v>940411</v>
          </cell>
          <cell r="H321">
            <v>0</v>
          </cell>
          <cell r="I321">
            <v>766602</v>
          </cell>
          <cell r="J321">
            <v>1716576</v>
          </cell>
          <cell r="K321">
            <v>2552872</v>
          </cell>
          <cell r="L321">
            <v>0</v>
          </cell>
          <cell r="M321">
            <v>6201816</v>
          </cell>
        </row>
        <row r="322">
          <cell r="A322">
            <v>322</v>
          </cell>
          <cell r="B322">
            <v>218</v>
          </cell>
          <cell r="C322" t="str">
            <v>Cost To Charge Ratio</v>
          </cell>
          <cell r="D322" t="str">
            <v>Line 217 Divided by Line 211</v>
          </cell>
          <cell r="F322">
            <v>0.29077200408761333</v>
          </cell>
          <cell r="G322">
            <v>0.22351399631885976</v>
          </cell>
          <cell r="H322">
            <v>0</v>
          </cell>
          <cell r="I322">
            <v>0.29286982646381043</v>
          </cell>
          <cell r="J322">
            <v>0.23693701826204558</v>
          </cell>
          <cell r="K322">
            <v>0.27968603039012846</v>
          </cell>
          <cell r="L322">
            <v>0</v>
          </cell>
          <cell r="M322">
            <v>0.37686498098543697</v>
          </cell>
        </row>
        <row r="323">
          <cell r="A323">
            <v>323</v>
          </cell>
        </row>
        <row r="324">
          <cell r="A324">
            <v>324</v>
          </cell>
          <cell r="B324">
            <v>219</v>
          </cell>
          <cell r="C324" t="str">
            <v>Outpatient Total XIX</v>
          </cell>
          <cell r="D324" t="str">
            <v>Line 104:</v>
          </cell>
        </row>
        <row r="325">
          <cell r="A325">
            <v>325</v>
          </cell>
          <cell r="B325">
            <v>220</v>
          </cell>
          <cell r="C325" t="str">
            <v>Outpatient ASC</v>
          </cell>
          <cell r="D325" t="str">
            <v>All Columns  2</v>
          </cell>
          <cell r="F325">
            <v>0</v>
          </cell>
          <cell r="G325">
            <v>0</v>
          </cell>
          <cell r="H325">
            <v>0</v>
          </cell>
          <cell r="I325">
            <v>0</v>
          </cell>
          <cell r="J325">
            <v>0</v>
          </cell>
          <cell r="K325">
            <v>0</v>
          </cell>
          <cell r="L325">
            <v>0</v>
          </cell>
          <cell r="M325">
            <v>0</v>
          </cell>
        </row>
        <row r="326">
          <cell r="A326">
            <v>326</v>
          </cell>
          <cell r="B326">
            <v>221</v>
          </cell>
          <cell r="C326" t="str">
            <v>Outpatient Radiology</v>
          </cell>
          <cell r="D326" t="str">
            <v>All Columns  3</v>
          </cell>
          <cell r="F326">
            <v>0</v>
          </cell>
          <cell r="G326">
            <v>0</v>
          </cell>
          <cell r="H326">
            <v>0</v>
          </cell>
          <cell r="I326">
            <v>0</v>
          </cell>
          <cell r="J326">
            <v>0</v>
          </cell>
          <cell r="K326">
            <v>0</v>
          </cell>
          <cell r="L326">
            <v>0</v>
          </cell>
          <cell r="M326">
            <v>0</v>
          </cell>
        </row>
        <row r="327">
          <cell r="A327">
            <v>327</v>
          </cell>
          <cell r="B327">
            <v>222</v>
          </cell>
          <cell r="C327" t="str">
            <v>Outpatient Diagnostic</v>
          </cell>
          <cell r="D327" t="str">
            <v>All Columns  4</v>
          </cell>
          <cell r="F327">
            <v>0</v>
          </cell>
          <cell r="G327">
            <v>0</v>
          </cell>
          <cell r="H327">
            <v>0</v>
          </cell>
          <cell r="I327">
            <v>0</v>
          </cell>
          <cell r="J327">
            <v>0</v>
          </cell>
          <cell r="K327">
            <v>0</v>
          </cell>
          <cell r="L327">
            <v>0</v>
          </cell>
          <cell r="M327">
            <v>0</v>
          </cell>
        </row>
        <row r="328">
          <cell r="A328">
            <v>328</v>
          </cell>
          <cell r="B328">
            <v>223</v>
          </cell>
          <cell r="C328" t="str">
            <v>All Other Part B</v>
          </cell>
          <cell r="D328" t="str">
            <v>All Columns  5</v>
          </cell>
          <cell r="F328">
            <v>45783082</v>
          </cell>
          <cell r="G328">
            <v>12682443</v>
          </cell>
          <cell r="H328">
            <v>2853684</v>
          </cell>
          <cell r="I328">
            <v>7884009</v>
          </cell>
          <cell r="J328">
            <v>23999549</v>
          </cell>
          <cell r="K328">
            <v>24159265</v>
          </cell>
          <cell r="L328">
            <v>2411413</v>
          </cell>
          <cell r="M328">
            <v>110512373</v>
          </cell>
        </row>
        <row r="329">
          <cell r="A329">
            <v>329</v>
          </cell>
        </row>
        <row r="330">
          <cell r="A330">
            <v>330</v>
          </cell>
          <cell r="B330">
            <v>224</v>
          </cell>
          <cell r="C330" t="str">
            <v>Outpatient Charges XIX</v>
          </cell>
          <cell r="F330">
            <v>45783082</v>
          </cell>
          <cell r="G330">
            <v>12682443</v>
          </cell>
          <cell r="H330">
            <v>2853684</v>
          </cell>
          <cell r="I330">
            <v>7884009</v>
          </cell>
          <cell r="J330">
            <v>23999549</v>
          </cell>
          <cell r="K330">
            <v>24159265</v>
          </cell>
          <cell r="L330">
            <v>2411413</v>
          </cell>
          <cell r="M330">
            <v>110512373</v>
          </cell>
        </row>
        <row r="331">
          <cell r="A331">
            <v>331</v>
          </cell>
        </row>
        <row r="332">
          <cell r="A332">
            <v>332</v>
          </cell>
          <cell r="B332">
            <v>225</v>
          </cell>
          <cell r="C332" t="str">
            <v>Outpatient ASC</v>
          </cell>
          <cell r="D332" t="str">
            <v>All Columns  6</v>
          </cell>
          <cell r="F332">
            <v>0</v>
          </cell>
          <cell r="G332">
            <v>0</v>
          </cell>
          <cell r="H332">
            <v>0</v>
          </cell>
          <cell r="I332">
            <v>0</v>
          </cell>
          <cell r="J332">
            <v>0</v>
          </cell>
          <cell r="K332">
            <v>0</v>
          </cell>
          <cell r="L332">
            <v>0</v>
          </cell>
          <cell r="M332">
            <v>0</v>
          </cell>
        </row>
        <row r="333">
          <cell r="A333">
            <v>333</v>
          </cell>
          <cell r="B333">
            <v>226</v>
          </cell>
          <cell r="C333" t="str">
            <v>Outpatient Radiology</v>
          </cell>
          <cell r="D333" t="str">
            <v>All Columns  7</v>
          </cell>
          <cell r="F333">
            <v>0</v>
          </cell>
          <cell r="G333">
            <v>0</v>
          </cell>
          <cell r="H333">
            <v>0</v>
          </cell>
          <cell r="I333">
            <v>0</v>
          </cell>
          <cell r="J333">
            <v>0</v>
          </cell>
          <cell r="K333">
            <v>0</v>
          </cell>
          <cell r="L333">
            <v>0</v>
          </cell>
          <cell r="M333">
            <v>0</v>
          </cell>
        </row>
        <row r="334">
          <cell r="A334">
            <v>334</v>
          </cell>
          <cell r="B334">
            <v>227</v>
          </cell>
          <cell r="C334" t="str">
            <v>Outpatient Diagnostic</v>
          </cell>
          <cell r="D334" t="str">
            <v>All Columns  8</v>
          </cell>
          <cell r="F334">
            <v>0</v>
          </cell>
          <cell r="G334">
            <v>0</v>
          </cell>
          <cell r="H334">
            <v>0</v>
          </cell>
          <cell r="I334">
            <v>0</v>
          </cell>
          <cell r="J334">
            <v>0</v>
          </cell>
          <cell r="K334">
            <v>0</v>
          </cell>
          <cell r="L334">
            <v>0</v>
          </cell>
          <cell r="M334">
            <v>0</v>
          </cell>
        </row>
        <row r="335">
          <cell r="A335">
            <v>335</v>
          </cell>
          <cell r="B335">
            <v>228</v>
          </cell>
          <cell r="C335" t="str">
            <v>All Other Part B</v>
          </cell>
          <cell r="D335" t="str">
            <v>All Columns  9 - 11</v>
          </cell>
          <cell r="F335">
            <v>12709639</v>
          </cell>
          <cell r="G335">
            <v>2590321</v>
          </cell>
          <cell r="H335">
            <v>1040510</v>
          </cell>
          <cell r="I335">
            <v>1993744</v>
          </cell>
          <cell r="J335">
            <v>5171522</v>
          </cell>
          <cell r="K335">
            <v>5110368</v>
          </cell>
          <cell r="L335">
            <v>1598349</v>
          </cell>
          <cell r="M335">
            <v>49705794</v>
          </cell>
        </row>
        <row r="336">
          <cell r="A336">
            <v>336</v>
          </cell>
          <cell r="B336">
            <v>229</v>
          </cell>
        </row>
        <row r="337">
          <cell r="A337">
            <v>337</v>
          </cell>
          <cell r="B337">
            <v>230</v>
          </cell>
          <cell r="C337" t="str">
            <v>Outpatient Costs XIX</v>
          </cell>
          <cell r="F337">
            <v>12709639</v>
          </cell>
          <cell r="G337">
            <v>2590321</v>
          </cell>
          <cell r="H337">
            <v>1040510</v>
          </cell>
          <cell r="I337">
            <v>1993744</v>
          </cell>
          <cell r="J337">
            <v>5171522</v>
          </cell>
          <cell r="K337">
            <v>5110368</v>
          </cell>
          <cell r="L337">
            <v>1598349</v>
          </cell>
          <cell r="M337">
            <v>49705794</v>
          </cell>
        </row>
        <row r="338">
          <cell r="A338">
            <v>338</v>
          </cell>
          <cell r="B338">
            <v>231</v>
          </cell>
          <cell r="C338" t="str">
            <v>Medicaid Outpatient Cost To Charge Ratio</v>
          </cell>
          <cell r="D338" t="str">
            <v>Line 230 Divided by Line 224</v>
          </cell>
          <cell r="F338">
            <v>0.27760557928363144</v>
          </cell>
          <cell r="G338">
            <v>0.20424463961714631</v>
          </cell>
          <cell r="H338">
            <v>0.36461990886166795</v>
          </cell>
          <cell r="I338">
            <v>0.2528845413545317</v>
          </cell>
          <cell r="J338">
            <v>0.21548413263932584</v>
          </cell>
          <cell r="K338">
            <v>0.21152828945748142</v>
          </cell>
          <cell r="L338">
            <v>0.66282673270816739</v>
          </cell>
          <cell r="M338">
            <v>0.44977582736369259</v>
          </cell>
        </row>
        <row r="339">
          <cell r="A339">
            <v>339</v>
          </cell>
        </row>
        <row r="340">
          <cell r="A340">
            <v>340</v>
          </cell>
        </row>
        <row r="341">
          <cell r="A341">
            <v>341</v>
          </cell>
          <cell r="C341" t="str">
            <v>HMO Medicaid Outpatient Costs &amp; Charges</v>
          </cell>
          <cell r="D341" t="str">
            <v>Provider Records for HMO Total Outpatient Charges, Apportioned over the Traditional Medicaid Revenues, HCFA 2552, Title XIX Worksheet D, Part V in Lines 153 - 192</v>
          </cell>
          <cell r="F341">
            <v>0</v>
          </cell>
          <cell r="G341">
            <v>0</v>
          </cell>
          <cell r="H341">
            <v>0</v>
          </cell>
          <cell r="I341">
            <v>0</v>
          </cell>
          <cell r="J341">
            <v>0</v>
          </cell>
          <cell r="K341">
            <v>0</v>
          </cell>
          <cell r="L341">
            <v>0</v>
          </cell>
          <cell r="M341">
            <v>0</v>
          </cell>
        </row>
        <row r="342">
          <cell r="A342">
            <v>342</v>
          </cell>
          <cell r="B342">
            <v>232</v>
          </cell>
          <cell r="C342" t="str">
            <v>Clinic XIX</v>
          </cell>
          <cell r="D342" t="str">
            <v>Line 60:</v>
          </cell>
        </row>
        <row r="343">
          <cell r="A343">
            <v>343</v>
          </cell>
          <cell r="B343">
            <v>233</v>
          </cell>
          <cell r="C343" t="str">
            <v>Outpatient ASC</v>
          </cell>
          <cell r="D343" t="str">
            <v>Column  2</v>
          </cell>
          <cell r="F343">
            <v>0</v>
          </cell>
          <cell r="G343">
            <v>0</v>
          </cell>
          <cell r="H343">
            <v>0</v>
          </cell>
          <cell r="I343">
            <v>0</v>
          </cell>
          <cell r="J343">
            <v>0</v>
          </cell>
          <cell r="K343">
            <v>0</v>
          </cell>
          <cell r="L343">
            <v>0</v>
          </cell>
          <cell r="M343">
            <v>0</v>
          </cell>
        </row>
        <row r="344">
          <cell r="A344">
            <v>344</v>
          </cell>
          <cell r="B344">
            <v>234</v>
          </cell>
          <cell r="C344" t="str">
            <v>Outpatient Radiology</v>
          </cell>
          <cell r="D344" t="str">
            <v>Column  3</v>
          </cell>
          <cell r="F344">
            <v>0</v>
          </cell>
          <cell r="G344">
            <v>0</v>
          </cell>
          <cell r="H344">
            <v>0</v>
          </cell>
          <cell r="I344">
            <v>0</v>
          </cell>
          <cell r="J344">
            <v>0</v>
          </cell>
          <cell r="K344">
            <v>0</v>
          </cell>
          <cell r="L344">
            <v>0</v>
          </cell>
          <cell r="M344">
            <v>0</v>
          </cell>
        </row>
        <row r="345">
          <cell r="A345">
            <v>345</v>
          </cell>
          <cell r="B345">
            <v>235</v>
          </cell>
          <cell r="C345" t="str">
            <v>Outpatient Diagnostic</v>
          </cell>
          <cell r="D345" t="str">
            <v>Column  4</v>
          </cell>
          <cell r="F345">
            <v>0</v>
          </cell>
          <cell r="G345">
            <v>0</v>
          </cell>
          <cell r="H345">
            <v>0</v>
          </cell>
          <cell r="I345">
            <v>0</v>
          </cell>
          <cell r="J345">
            <v>0</v>
          </cell>
          <cell r="K345">
            <v>0</v>
          </cell>
          <cell r="L345">
            <v>0</v>
          </cell>
          <cell r="M345">
            <v>0</v>
          </cell>
        </row>
        <row r="346">
          <cell r="A346">
            <v>346</v>
          </cell>
          <cell r="B346">
            <v>236</v>
          </cell>
          <cell r="C346" t="str">
            <v>All Other Part B</v>
          </cell>
          <cell r="D346" t="str">
            <v>Column  5</v>
          </cell>
          <cell r="F346">
            <v>0</v>
          </cell>
          <cell r="G346">
            <v>0</v>
          </cell>
          <cell r="H346">
            <v>0</v>
          </cell>
          <cell r="I346">
            <v>0</v>
          </cell>
          <cell r="J346">
            <v>0</v>
          </cell>
          <cell r="K346">
            <v>0</v>
          </cell>
          <cell r="L346">
            <v>0</v>
          </cell>
          <cell r="M346">
            <v>0</v>
          </cell>
        </row>
        <row r="347">
          <cell r="A347">
            <v>347</v>
          </cell>
        </row>
        <row r="348">
          <cell r="A348">
            <v>348</v>
          </cell>
          <cell r="B348">
            <v>237</v>
          </cell>
          <cell r="C348" t="str">
            <v>HMO Clinic Charges XIX</v>
          </cell>
          <cell r="F348">
            <v>0</v>
          </cell>
          <cell r="G348">
            <v>0</v>
          </cell>
          <cell r="H348">
            <v>0</v>
          </cell>
          <cell r="I348">
            <v>0</v>
          </cell>
          <cell r="J348">
            <v>0</v>
          </cell>
          <cell r="K348">
            <v>0</v>
          </cell>
          <cell r="L348">
            <v>0</v>
          </cell>
          <cell r="M348">
            <v>0</v>
          </cell>
        </row>
        <row r="349">
          <cell r="A349">
            <v>349</v>
          </cell>
        </row>
        <row r="350">
          <cell r="A350">
            <v>350</v>
          </cell>
          <cell r="B350">
            <v>238</v>
          </cell>
          <cell r="C350" t="str">
            <v>Outpatient ASC</v>
          </cell>
          <cell r="D350" t="str">
            <v>Column  6</v>
          </cell>
          <cell r="F350">
            <v>0</v>
          </cell>
          <cell r="G350">
            <v>0</v>
          </cell>
          <cell r="H350">
            <v>0</v>
          </cell>
          <cell r="I350">
            <v>0</v>
          </cell>
          <cell r="J350">
            <v>0</v>
          </cell>
          <cell r="K350">
            <v>0</v>
          </cell>
          <cell r="L350">
            <v>0</v>
          </cell>
          <cell r="M350">
            <v>0</v>
          </cell>
        </row>
        <row r="351">
          <cell r="A351">
            <v>351</v>
          </cell>
          <cell r="B351">
            <v>239</v>
          </cell>
          <cell r="C351" t="str">
            <v>Outpatient Radiology</v>
          </cell>
          <cell r="D351" t="str">
            <v>Column  7</v>
          </cell>
          <cell r="F351">
            <v>0</v>
          </cell>
          <cell r="G351">
            <v>0</v>
          </cell>
          <cell r="H351">
            <v>0</v>
          </cell>
          <cell r="I351">
            <v>0</v>
          </cell>
          <cell r="J351">
            <v>0</v>
          </cell>
          <cell r="K351">
            <v>0</v>
          </cell>
          <cell r="L351">
            <v>0</v>
          </cell>
          <cell r="M351">
            <v>0</v>
          </cell>
        </row>
        <row r="352">
          <cell r="A352">
            <v>352</v>
          </cell>
          <cell r="B352">
            <v>240</v>
          </cell>
          <cell r="C352" t="str">
            <v>Outpatient Diagnostic</v>
          </cell>
          <cell r="D352" t="str">
            <v>Column  8</v>
          </cell>
          <cell r="F352">
            <v>0</v>
          </cell>
          <cell r="G352">
            <v>0</v>
          </cell>
          <cell r="H352">
            <v>0</v>
          </cell>
          <cell r="I352">
            <v>0</v>
          </cell>
          <cell r="J352">
            <v>0</v>
          </cell>
          <cell r="K352">
            <v>0</v>
          </cell>
          <cell r="L352">
            <v>0</v>
          </cell>
          <cell r="M352">
            <v>0</v>
          </cell>
        </row>
        <row r="353">
          <cell r="A353">
            <v>353</v>
          </cell>
          <cell r="B353">
            <v>241</v>
          </cell>
          <cell r="C353" t="str">
            <v>All Other Part B</v>
          </cell>
          <cell r="D353" t="str">
            <v>Column  9</v>
          </cell>
          <cell r="F353">
            <v>0</v>
          </cell>
          <cell r="G353">
            <v>0</v>
          </cell>
          <cell r="H353">
            <v>0</v>
          </cell>
          <cell r="I353">
            <v>0</v>
          </cell>
          <cell r="J353">
            <v>0</v>
          </cell>
          <cell r="K353">
            <v>0</v>
          </cell>
          <cell r="L353">
            <v>0</v>
          </cell>
          <cell r="M353">
            <v>0</v>
          </cell>
        </row>
        <row r="354">
          <cell r="A354">
            <v>354</v>
          </cell>
          <cell r="B354">
            <v>242</v>
          </cell>
        </row>
        <row r="355">
          <cell r="A355">
            <v>355</v>
          </cell>
          <cell r="B355">
            <v>243</v>
          </cell>
          <cell r="C355" t="str">
            <v>HMO Clinic Costs XIX</v>
          </cell>
          <cell r="E355">
            <v>14</v>
          </cell>
          <cell r="F355">
            <v>0</v>
          </cell>
          <cell r="G355">
            <v>0</v>
          </cell>
          <cell r="H355">
            <v>0</v>
          </cell>
          <cell r="I355">
            <v>0</v>
          </cell>
          <cell r="J355">
            <v>0</v>
          </cell>
          <cell r="K355">
            <v>0</v>
          </cell>
          <cell r="L355">
            <v>0</v>
          </cell>
          <cell r="M355">
            <v>0</v>
          </cell>
        </row>
        <row r="356">
          <cell r="A356">
            <v>356</v>
          </cell>
          <cell r="B356">
            <v>244</v>
          </cell>
          <cell r="C356" t="str">
            <v>Cost To Charge Ratio</v>
          </cell>
          <cell r="D356" t="str">
            <v>Line 243 Divided by Line 237</v>
          </cell>
          <cell r="F356">
            <v>0</v>
          </cell>
          <cell r="G356">
            <v>0</v>
          </cell>
          <cell r="H356">
            <v>0</v>
          </cell>
          <cell r="I356">
            <v>0</v>
          </cell>
          <cell r="J356">
            <v>0</v>
          </cell>
          <cell r="K356">
            <v>0</v>
          </cell>
          <cell r="L356">
            <v>0</v>
          </cell>
          <cell r="M356">
            <v>0</v>
          </cell>
        </row>
        <row r="357">
          <cell r="A357">
            <v>357</v>
          </cell>
        </row>
        <row r="358">
          <cell r="A358">
            <v>358</v>
          </cell>
          <cell r="B358">
            <v>245</v>
          </cell>
          <cell r="C358" t="str">
            <v>HMO Emergency Room XIX</v>
          </cell>
          <cell r="D358" t="str">
            <v>Line 61:</v>
          </cell>
        </row>
        <row r="359">
          <cell r="A359">
            <v>359</v>
          </cell>
          <cell r="B359">
            <v>246</v>
          </cell>
          <cell r="C359" t="str">
            <v>Outpatient ASC</v>
          </cell>
          <cell r="D359" t="str">
            <v>Column  2</v>
          </cell>
          <cell r="F359">
            <v>0</v>
          </cell>
          <cell r="G359">
            <v>0</v>
          </cell>
          <cell r="H359">
            <v>0</v>
          </cell>
          <cell r="I359">
            <v>0</v>
          </cell>
          <cell r="J359">
            <v>0</v>
          </cell>
          <cell r="K359">
            <v>0</v>
          </cell>
          <cell r="L359">
            <v>0</v>
          </cell>
          <cell r="M359">
            <v>0</v>
          </cell>
        </row>
        <row r="360">
          <cell r="A360">
            <v>360</v>
          </cell>
          <cell r="B360">
            <v>247</v>
          </cell>
          <cell r="C360" t="str">
            <v>Outpatient Radiology</v>
          </cell>
          <cell r="D360" t="str">
            <v>Column  3</v>
          </cell>
          <cell r="F360">
            <v>0</v>
          </cell>
          <cell r="G360">
            <v>0</v>
          </cell>
          <cell r="H360">
            <v>0</v>
          </cell>
          <cell r="I360">
            <v>0</v>
          </cell>
          <cell r="J360">
            <v>0</v>
          </cell>
          <cell r="K360">
            <v>0</v>
          </cell>
          <cell r="L360">
            <v>0</v>
          </cell>
          <cell r="M360">
            <v>0</v>
          </cell>
        </row>
        <row r="361">
          <cell r="A361">
            <v>361</v>
          </cell>
          <cell r="B361">
            <v>248</v>
          </cell>
          <cell r="C361" t="str">
            <v>Outpatient Diagnostic</v>
          </cell>
          <cell r="D361" t="str">
            <v>Column  4</v>
          </cell>
          <cell r="F361">
            <v>0</v>
          </cell>
          <cell r="G361">
            <v>0</v>
          </cell>
          <cell r="H361">
            <v>0</v>
          </cell>
          <cell r="I361">
            <v>0</v>
          </cell>
          <cell r="J361">
            <v>0</v>
          </cell>
          <cell r="K361">
            <v>0</v>
          </cell>
          <cell r="L361">
            <v>0</v>
          </cell>
          <cell r="M361">
            <v>0</v>
          </cell>
        </row>
        <row r="362">
          <cell r="A362">
            <v>362</v>
          </cell>
          <cell r="B362">
            <v>249</v>
          </cell>
          <cell r="C362" t="str">
            <v>All Other Part B</v>
          </cell>
          <cell r="D362" t="str">
            <v>Column  5</v>
          </cell>
          <cell r="F362">
            <v>0</v>
          </cell>
          <cell r="G362">
            <v>0</v>
          </cell>
          <cell r="H362">
            <v>0</v>
          </cell>
          <cell r="I362">
            <v>0</v>
          </cell>
          <cell r="J362">
            <v>0</v>
          </cell>
          <cell r="K362">
            <v>0</v>
          </cell>
          <cell r="L362">
            <v>0</v>
          </cell>
          <cell r="M362">
            <v>0</v>
          </cell>
        </row>
        <row r="363">
          <cell r="A363">
            <v>363</v>
          </cell>
        </row>
        <row r="364">
          <cell r="A364">
            <v>364</v>
          </cell>
          <cell r="B364">
            <v>250</v>
          </cell>
          <cell r="C364" t="str">
            <v>HMO Emergency Room Charges XIX</v>
          </cell>
          <cell r="F364">
            <v>0</v>
          </cell>
          <cell r="G364">
            <v>0</v>
          </cell>
          <cell r="H364">
            <v>0</v>
          </cell>
          <cell r="I364">
            <v>0</v>
          </cell>
          <cell r="J364">
            <v>0</v>
          </cell>
          <cell r="K364">
            <v>0</v>
          </cell>
          <cell r="L364">
            <v>0</v>
          </cell>
          <cell r="M364">
            <v>0</v>
          </cell>
        </row>
        <row r="365">
          <cell r="A365">
            <v>365</v>
          </cell>
        </row>
        <row r="366">
          <cell r="A366">
            <v>366</v>
          </cell>
          <cell r="B366">
            <v>251</v>
          </cell>
          <cell r="C366" t="str">
            <v>Outpatient ASC</v>
          </cell>
          <cell r="D366" t="str">
            <v>Column  6</v>
          </cell>
          <cell r="F366">
            <v>0</v>
          </cell>
          <cell r="G366">
            <v>0</v>
          </cell>
          <cell r="H366">
            <v>0</v>
          </cell>
          <cell r="I366">
            <v>0</v>
          </cell>
          <cell r="J366">
            <v>0</v>
          </cell>
          <cell r="K366">
            <v>0</v>
          </cell>
          <cell r="L366">
            <v>0</v>
          </cell>
          <cell r="M366">
            <v>0</v>
          </cell>
        </row>
        <row r="367">
          <cell r="A367">
            <v>367</v>
          </cell>
          <cell r="B367">
            <v>252</v>
          </cell>
          <cell r="C367" t="str">
            <v>Outpatient Radiology</v>
          </cell>
          <cell r="D367" t="str">
            <v>Column  7</v>
          </cell>
          <cell r="F367">
            <v>0</v>
          </cell>
          <cell r="G367">
            <v>0</v>
          </cell>
          <cell r="H367">
            <v>0</v>
          </cell>
          <cell r="I367">
            <v>0</v>
          </cell>
          <cell r="J367">
            <v>0</v>
          </cell>
          <cell r="K367">
            <v>0</v>
          </cell>
          <cell r="L367">
            <v>0</v>
          </cell>
          <cell r="M367">
            <v>0</v>
          </cell>
        </row>
        <row r="368">
          <cell r="A368">
            <v>368</v>
          </cell>
          <cell r="B368">
            <v>253</v>
          </cell>
          <cell r="C368" t="str">
            <v>Outpatient Diagnostic</v>
          </cell>
          <cell r="D368" t="str">
            <v>Column  8</v>
          </cell>
          <cell r="F368">
            <v>0</v>
          </cell>
          <cell r="G368">
            <v>0</v>
          </cell>
          <cell r="H368">
            <v>0</v>
          </cell>
          <cell r="I368">
            <v>0</v>
          </cell>
          <cell r="J368">
            <v>0</v>
          </cell>
          <cell r="K368">
            <v>0</v>
          </cell>
          <cell r="L368">
            <v>0</v>
          </cell>
          <cell r="M368">
            <v>0</v>
          </cell>
        </row>
        <row r="369">
          <cell r="A369">
            <v>369</v>
          </cell>
          <cell r="B369">
            <v>254</v>
          </cell>
          <cell r="C369" t="str">
            <v>All Other Part B</v>
          </cell>
          <cell r="D369" t="str">
            <v>Column  9</v>
          </cell>
          <cell r="F369">
            <v>0</v>
          </cell>
          <cell r="G369">
            <v>0</v>
          </cell>
          <cell r="H369">
            <v>0</v>
          </cell>
          <cell r="I369">
            <v>0</v>
          </cell>
          <cell r="J369">
            <v>0</v>
          </cell>
          <cell r="K369">
            <v>0</v>
          </cell>
          <cell r="L369">
            <v>0</v>
          </cell>
          <cell r="M369">
            <v>0</v>
          </cell>
        </row>
        <row r="370">
          <cell r="A370">
            <v>370</v>
          </cell>
          <cell r="B370">
            <v>255</v>
          </cell>
        </row>
        <row r="371">
          <cell r="A371">
            <v>371</v>
          </cell>
          <cell r="B371">
            <v>256</v>
          </cell>
          <cell r="C371" t="str">
            <v>HMO Emergency Room Costs XIX</v>
          </cell>
          <cell r="E371">
            <v>13</v>
          </cell>
          <cell r="F371">
            <v>0</v>
          </cell>
          <cell r="G371">
            <v>0</v>
          </cell>
          <cell r="H371">
            <v>0</v>
          </cell>
          <cell r="I371">
            <v>0</v>
          </cell>
          <cell r="J371">
            <v>0</v>
          </cell>
          <cell r="K371">
            <v>0</v>
          </cell>
          <cell r="L371">
            <v>0</v>
          </cell>
          <cell r="M371">
            <v>0</v>
          </cell>
        </row>
        <row r="372">
          <cell r="A372">
            <v>372</v>
          </cell>
          <cell r="B372">
            <v>257</v>
          </cell>
          <cell r="C372" t="str">
            <v>Cost To Charge Ratio</v>
          </cell>
          <cell r="D372" t="str">
            <v>Line 256 Divided by Line 250</v>
          </cell>
          <cell r="F372">
            <v>0</v>
          </cell>
          <cell r="G372">
            <v>0</v>
          </cell>
          <cell r="H372">
            <v>0</v>
          </cell>
          <cell r="I372">
            <v>0</v>
          </cell>
          <cell r="J372">
            <v>0</v>
          </cell>
          <cell r="K372">
            <v>0</v>
          </cell>
          <cell r="L372">
            <v>0</v>
          </cell>
          <cell r="M372">
            <v>0</v>
          </cell>
        </row>
        <row r="373">
          <cell r="A373">
            <v>373</v>
          </cell>
        </row>
        <row r="374">
          <cell r="A374">
            <v>374</v>
          </cell>
          <cell r="B374">
            <v>258</v>
          </cell>
          <cell r="C374" t="str">
            <v>HMO Outpatient Total XIX</v>
          </cell>
          <cell r="D374" t="str">
            <v>Line 104:</v>
          </cell>
        </row>
        <row r="375">
          <cell r="A375">
            <v>375</v>
          </cell>
          <cell r="B375">
            <v>259</v>
          </cell>
          <cell r="C375" t="str">
            <v>Outpatient ASC</v>
          </cell>
          <cell r="D375" t="str">
            <v>Column  2</v>
          </cell>
          <cell r="F375">
            <v>0</v>
          </cell>
          <cell r="G375">
            <v>0</v>
          </cell>
          <cell r="H375">
            <v>0</v>
          </cell>
          <cell r="I375">
            <v>0</v>
          </cell>
          <cell r="J375">
            <v>0</v>
          </cell>
          <cell r="K375">
            <v>0</v>
          </cell>
          <cell r="L375">
            <v>0</v>
          </cell>
          <cell r="M375">
            <v>0</v>
          </cell>
        </row>
        <row r="376">
          <cell r="A376">
            <v>376</v>
          </cell>
          <cell r="B376">
            <v>260</v>
          </cell>
          <cell r="C376" t="str">
            <v>Outpatient Radiology</v>
          </cell>
          <cell r="D376" t="str">
            <v>Column  3</v>
          </cell>
          <cell r="F376">
            <v>0</v>
          </cell>
          <cell r="G376">
            <v>0</v>
          </cell>
          <cell r="H376">
            <v>0</v>
          </cell>
          <cell r="I376">
            <v>0</v>
          </cell>
          <cell r="J376">
            <v>0</v>
          </cell>
          <cell r="K376">
            <v>0</v>
          </cell>
          <cell r="L376">
            <v>0</v>
          </cell>
          <cell r="M376">
            <v>0</v>
          </cell>
        </row>
        <row r="377">
          <cell r="A377">
            <v>377</v>
          </cell>
          <cell r="B377">
            <v>261</v>
          </cell>
          <cell r="C377" t="str">
            <v>Outpatient Diagnostic</v>
          </cell>
          <cell r="D377" t="str">
            <v>Column  4</v>
          </cell>
          <cell r="F377">
            <v>0</v>
          </cell>
          <cell r="G377">
            <v>0</v>
          </cell>
          <cell r="H377">
            <v>0</v>
          </cell>
          <cell r="I377">
            <v>0</v>
          </cell>
          <cell r="J377">
            <v>0</v>
          </cell>
          <cell r="K377">
            <v>0</v>
          </cell>
          <cell r="L377">
            <v>0</v>
          </cell>
          <cell r="M377">
            <v>0</v>
          </cell>
        </row>
        <row r="378">
          <cell r="A378">
            <v>378</v>
          </cell>
          <cell r="B378">
            <v>262</v>
          </cell>
          <cell r="C378" t="str">
            <v>All Other Part B</v>
          </cell>
          <cell r="D378" t="str">
            <v>Column  5</v>
          </cell>
          <cell r="F378">
            <v>0</v>
          </cell>
          <cell r="G378">
            <v>0</v>
          </cell>
          <cell r="H378">
            <v>0</v>
          </cell>
          <cell r="I378">
            <v>0</v>
          </cell>
          <cell r="J378">
            <v>0</v>
          </cell>
          <cell r="K378">
            <v>0</v>
          </cell>
          <cell r="L378">
            <v>0</v>
          </cell>
          <cell r="M378">
            <v>0</v>
          </cell>
        </row>
        <row r="379">
          <cell r="A379">
            <v>379</v>
          </cell>
        </row>
        <row r="380">
          <cell r="A380">
            <v>380</v>
          </cell>
          <cell r="B380">
            <v>263</v>
          </cell>
          <cell r="C380" t="str">
            <v>HMO Outpatient Charges XIX</v>
          </cell>
          <cell r="F380">
            <v>0</v>
          </cell>
          <cell r="G380">
            <v>0</v>
          </cell>
          <cell r="H380">
            <v>0</v>
          </cell>
          <cell r="I380">
            <v>0</v>
          </cell>
          <cell r="J380">
            <v>0</v>
          </cell>
          <cell r="K380">
            <v>0</v>
          </cell>
          <cell r="L380">
            <v>0</v>
          </cell>
          <cell r="M380">
            <v>0</v>
          </cell>
        </row>
        <row r="381">
          <cell r="A381">
            <v>381</v>
          </cell>
        </row>
        <row r="382">
          <cell r="A382">
            <v>382</v>
          </cell>
          <cell r="B382">
            <v>264</v>
          </cell>
          <cell r="C382" t="str">
            <v>Outpatient ASC</v>
          </cell>
          <cell r="D382" t="str">
            <v>Column  6</v>
          </cell>
          <cell r="F382">
            <v>0</v>
          </cell>
          <cell r="G382">
            <v>0</v>
          </cell>
          <cell r="H382">
            <v>0</v>
          </cell>
          <cell r="I382">
            <v>0</v>
          </cell>
          <cell r="J382">
            <v>0</v>
          </cell>
          <cell r="K382">
            <v>0</v>
          </cell>
          <cell r="L382">
            <v>0</v>
          </cell>
          <cell r="M382">
            <v>0</v>
          </cell>
        </row>
        <row r="383">
          <cell r="A383">
            <v>383</v>
          </cell>
          <cell r="B383">
            <v>265</v>
          </cell>
          <cell r="C383" t="str">
            <v>Outpatient Radiology</v>
          </cell>
          <cell r="D383" t="str">
            <v>Column  7</v>
          </cell>
          <cell r="F383">
            <v>0</v>
          </cell>
          <cell r="G383">
            <v>0</v>
          </cell>
          <cell r="H383">
            <v>0</v>
          </cell>
          <cell r="I383">
            <v>0</v>
          </cell>
          <cell r="J383">
            <v>0</v>
          </cell>
          <cell r="K383">
            <v>0</v>
          </cell>
          <cell r="L383">
            <v>0</v>
          </cell>
          <cell r="M383">
            <v>0</v>
          </cell>
        </row>
        <row r="384">
          <cell r="A384">
            <v>384</v>
          </cell>
          <cell r="B384">
            <v>266</v>
          </cell>
          <cell r="C384" t="str">
            <v>Outpatient Diagnostic</v>
          </cell>
          <cell r="D384" t="str">
            <v>Column  8</v>
          </cell>
          <cell r="F384">
            <v>0</v>
          </cell>
          <cell r="G384">
            <v>0</v>
          </cell>
          <cell r="H384">
            <v>0</v>
          </cell>
          <cell r="I384">
            <v>0</v>
          </cell>
          <cell r="J384">
            <v>0</v>
          </cell>
          <cell r="K384">
            <v>0</v>
          </cell>
          <cell r="L384">
            <v>0</v>
          </cell>
          <cell r="M384">
            <v>0</v>
          </cell>
        </row>
        <row r="385">
          <cell r="A385">
            <v>385</v>
          </cell>
          <cell r="B385">
            <v>267</v>
          </cell>
          <cell r="C385" t="str">
            <v>All Other Part B</v>
          </cell>
          <cell r="D385" t="str">
            <v>Column  9</v>
          </cell>
          <cell r="E385" t="str">
            <v>An HMO Cost Report was not prepared.  Outpatient Costs Calculated based on percentage in Line 262 above.</v>
          </cell>
          <cell r="F385">
            <v>0</v>
          </cell>
          <cell r="G385">
            <v>0</v>
          </cell>
          <cell r="H385">
            <v>0</v>
          </cell>
          <cell r="I385">
            <v>0</v>
          </cell>
          <cell r="J385">
            <v>0</v>
          </cell>
          <cell r="K385">
            <v>0</v>
          </cell>
          <cell r="L385">
            <v>0</v>
          </cell>
          <cell r="M385">
            <v>0</v>
          </cell>
        </row>
        <row r="386">
          <cell r="A386">
            <v>386</v>
          </cell>
          <cell r="B386">
            <v>268</v>
          </cell>
        </row>
        <row r="387">
          <cell r="A387">
            <v>387</v>
          </cell>
          <cell r="B387">
            <v>269</v>
          </cell>
          <cell r="C387" t="str">
            <v>HMO Outpatient Costs XIX</v>
          </cell>
          <cell r="F387">
            <v>0</v>
          </cell>
          <cell r="G387">
            <v>0</v>
          </cell>
          <cell r="H387">
            <v>0</v>
          </cell>
          <cell r="I387">
            <v>0</v>
          </cell>
          <cell r="J387">
            <v>0</v>
          </cell>
          <cell r="K387">
            <v>0</v>
          </cell>
          <cell r="L387">
            <v>0</v>
          </cell>
          <cell r="M387">
            <v>0</v>
          </cell>
        </row>
        <row r="388">
          <cell r="A388">
            <v>388</v>
          </cell>
          <cell r="B388">
            <v>270</v>
          </cell>
          <cell r="C388" t="str">
            <v>Cost To Charge Ratio</v>
          </cell>
          <cell r="D388" t="str">
            <v>Line 269 Divided by Line 263</v>
          </cell>
          <cell r="F388">
            <v>0</v>
          </cell>
          <cell r="G388">
            <v>0</v>
          </cell>
          <cell r="H388">
            <v>0</v>
          </cell>
          <cell r="I388">
            <v>0</v>
          </cell>
          <cell r="J388">
            <v>0</v>
          </cell>
          <cell r="K388">
            <v>0</v>
          </cell>
          <cell r="L388">
            <v>0</v>
          </cell>
          <cell r="M388">
            <v>0</v>
          </cell>
        </row>
        <row r="389">
          <cell r="A389">
            <v>389</v>
          </cell>
        </row>
        <row r="390">
          <cell r="A390">
            <v>390</v>
          </cell>
          <cell r="B390">
            <v>271</v>
          </cell>
          <cell r="C390" t="str">
            <v>HMO Outpatient Medicaid Cost To Charge Ratio</v>
          </cell>
          <cell r="F390">
            <v>0</v>
          </cell>
          <cell r="G390">
            <v>0</v>
          </cell>
          <cell r="H390">
            <v>0</v>
          </cell>
          <cell r="I390">
            <v>0</v>
          </cell>
          <cell r="J390">
            <v>0</v>
          </cell>
          <cell r="K390">
            <v>0</v>
          </cell>
          <cell r="L390">
            <v>0</v>
          </cell>
          <cell r="M390">
            <v>0</v>
          </cell>
        </row>
        <row r="391">
          <cell r="A391">
            <v>391</v>
          </cell>
        </row>
        <row r="392">
          <cell r="A392">
            <v>392</v>
          </cell>
          <cell r="B392">
            <v>272</v>
          </cell>
          <cell r="C392" t="str">
            <v>HMO Outpatient Medicaid Payments</v>
          </cell>
          <cell r="D392" t="str">
            <v>Provider Records, NCDMA 19-2 or Equivalent, Reference Section 90xx.ab, Where XX = Hospital Index Number</v>
          </cell>
          <cell r="F392">
            <v>0</v>
          </cell>
          <cell r="G392">
            <v>0</v>
          </cell>
          <cell r="H392">
            <v>0</v>
          </cell>
          <cell r="I392">
            <v>0</v>
          </cell>
          <cell r="J392">
            <v>0</v>
          </cell>
          <cell r="K392">
            <v>0</v>
          </cell>
          <cell r="L392">
            <v>0</v>
          </cell>
          <cell r="M392">
            <v>0</v>
          </cell>
        </row>
        <row r="393">
          <cell r="A393">
            <v>393</v>
          </cell>
          <cell r="B393">
            <v>273</v>
          </cell>
        </row>
        <row r="394">
          <cell r="A394">
            <v>394</v>
          </cell>
          <cell r="C394" t="str">
            <v>HMO Worksheet NCDMA E-5 and E-5a</v>
          </cell>
        </row>
        <row r="395">
          <cell r="A395">
            <v>395</v>
          </cell>
          <cell r="B395">
            <v>274</v>
          </cell>
          <cell r="C395" t="str">
            <v>HMO Outpatient Reimbursable Expenses</v>
          </cell>
          <cell r="D395" t="str">
            <v>NCDMA E-5a, Line A, Total Net Ancillary Costs,  Reference Section 90XX.y, where XX = Hospital Index Number</v>
          </cell>
          <cell r="F395">
            <v>0</v>
          </cell>
          <cell r="G395">
            <v>0</v>
          </cell>
          <cell r="H395">
            <v>0</v>
          </cell>
          <cell r="I395">
            <v>0</v>
          </cell>
          <cell r="J395">
            <v>0</v>
          </cell>
          <cell r="K395">
            <v>0</v>
          </cell>
          <cell r="L395">
            <v>0</v>
          </cell>
          <cell r="M395">
            <v>0</v>
          </cell>
        </row>
        <row r="396">
          <cell r="A396">
            <v>396</v>
          </cell>
        </row>
        <row r="397">
          <cell r="A397">
            <v>397</v>
          </cell>
          <cell r="B397">
            <v>275</v>
          </cell>
          <cell r="C397" t="str">
            <v>HMO Medicaid Inpatient Reimburseable Expenses</v>
          </cell>
          <cell r="E397" t="str">
            <v>Inpatient Line 141.75 * Line 146.5</v>
          </cell>
          <cell r="F397">
            <v>0</v>
          </cell>
          <cell r="G397">
            <v>0</v>
          </cell>
          <cell r="H397">
            <v>0</v>
          </cell>
          <cell r="I397">
            <v>0</v>
          </cell>
          <cell r="J397">
            <v>0</v>
          </cell>
          <cell r="K397">
            <v>0</v>
          </cell>
          <cell r="L397">
            <v>0</v>
          </cell>
          <cell r="M397">
            <v>0</v>
          </cell>
        </row>
        <row r="398">
          <cell r="A398">
            <v>398</v>
          </cell>
        </row>
        <row r="399">
          <cell r="A399">
            <v>399</v>
          </cell>
          <cell r="B399">
            <v>276</v>
          </cell>
          <cell r="C399" t="str">
            <v>Sub-Total Medicaid Costs</v>
          </cell>
          <cell r="D399" t="str">
            <v>Sum Lines 274 to 275</v>
          </cell>
          <cell r="E399">
            <v>10</v>
          </cell>
          <cell r="F399">
            <v>0</v>
          </cell>
          <cell r="G399">
            <v>0</v>
          </cell>
          <cell r="H399">
            <v>0</v>
          </cell>
          <cell r="I399">
            <v>0</v>
          </cell>
          <cell r="J399">
            <v>0</v>
          </cell>
          <cell r="K399">
            <v>0</v>
          </cell>
          <cell r="L399">
            <v>0</v>
          </cell>
          <cell r="M399">
            <v>0</v>
          </cell>
        </row>
        <row r="400">
          <cell r="A400">
            <v>400</v>
          </cell>
        </row>
        <row r="401">
          <cell r="A401">
            <v>401</v>
          </cell>
          <cell r="B401">
            <v>277</v>
          </cell>
          <cell r="C401" t="str">
            <v>HMO Medicaid Inpatient Payments</v>
          </cell>
          <cell r="D401" t="str">
            <v>NCDMA 19-1, Line I, Total Paid for Title XIX,  Reference Section 90XX.aa, where XX = Hospital Index Number</v>
          </cell>
          <cell r="F401">
            <v>0</v>
          </cell>
          <cell r="G401">
            <v>0</v>
          </cell>
          <cell r="H401">
            <v>0</v>
          </cell>
          <cell r="I401">
            <v>0</v>
          </cell>
          <cell r="J401">
            <v>0</v>
          </cell>
          <cell r="K401">
            <v>0</v>
          </cell>
          <cell r="L401">
            <v>0</v>
          </cell>
          <cell r="M401">
            <v>0</v>
          </cell>
        </row>
        <row r="402">
          <cell r="A402">
            <v>402</v>
          </cell>
        </row>
        <row r="403">
          <cell r="A403">
            <v>403</v>
          </cell>
          <cell r="B403">
            <v>278</v>
          </cell>
          <cell r="C403" t="str">
            <v>Sub-Total HMO Medicaid Payments</v>
          </cell>
          <cell r="D403" t="str">
            <v>Sum Lines 272 + 277</v>
          </cell>
          <cell r="E403">
            <v>11</v>
          </cell>
          <cell r="F403">
            <v>0</v>
          </cell>
          <cell r="G403">
            <v>0</v>
          </cell>
          <cell r="H403">
            <v>0</v>
          </cell>
          <cell r="I403">
            <v>0</v>
          </cell>
          <cell r="J403">
            <v>0</v>
          </cell>
          <cell r="K403">
            <v>0</v>
          </cell>
          <cell r="L403">
            <v>0</v>
          </cell>
          <cell r="M403">
            <v>0</v>
          </cell>
        </row>
        <row r="404">
          <cell r="A404">
            <v>404</v>
          </cell>
        </row>
        <row r="405">
          <cell r="A405">
            <v>405</v>
          </cell>
          <cell r="B405">
            <v>279</v>
          </cell>
          <cell r="C405" t="str">
            <v>Total HMO Medicaid Deficits</v>
          </cell>
          <cell r="D405" t="str">
            <v>Line 276 Minus Line 278</v>
          </cell>
          <cell r="F405">
            <v>0</v>
          </cell>
          <cell r="G405">
            <v>0</v>
          </cell>
          <cell r="H405">
            <v>0</v>
          </cell>
          <cell r="I405">
            <v>0</v>
          </cell>
          <cell r="J405">
            <v>0</v>
          </cell>
          <cell r="K405">
            <v>0</v>
          </cell>
          <cell r="L405">
            <v>0</v>
          </cell>
          <cell r="M405">
            <v>0</v>
          </cell>
        </row>
        <row r="406">
          <cell r="A406">
            <v>406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resentation"/>
      <sheetName val="Payment Plan"/>
      <sheetName val="Teaching Facilities"/>
      <sheetName val="Calculation Example"/>
      <sheetName val="Hospital Control List"/>
      <sheetName val="NCHA Hospital Names"/>
      <sheetName val="Hospital Names Addresses"/>
      <sheetName val="Sched A"/>
      <sheetName val="Sched B"/>
      <sheetName val="Sched C"/>
      <sheetName val="EDS &amp; DMA Payment Data"/>
      <sheetName val="Single Provider EDS Data"/>
      <sheetName val="8-13-02 EDS 2000 Payment Data"/>
      <sheetName val="7-14-02 EDS 2000 Payment Data"/>
      <sheetName val="Original DMA Payments 2000"/>
      <sheetName val="Input Verification"/>
      <sheetName val="Legal Fees"/>
      <sheetName val="Comptroller Worksheet - QPH"/>
      <sheetName val="Comptroller Worksheet - Non-QPH"/>
      <sheetName val="Macro Buttions"/>
      <sheetName val="Legal and Other Fee Assumptions"/>
      <sheetName val="Compare 2002, 2001, and 2000"/>
      <sheetName val="1997 Settlement"/>
      <sheetName val="CIR Deficit Calculation"/>
    </sheetNames>
    <sheetDataSet>
      <sheetData sheetId="0" refreshError="1"/>
      <sheetData sheetId="1" refreshError="1"/>
      <sheetData sheetId="2" refreshError="1"/>
      <sheetData sheetId="3" refreshError="1"/>
      <sheetData sheetId="4" refreshError="1"/>
      <sheetData sheetId="5" refreshError="1">
        <row r="1">
          <cell r="A1">
            <v>1</v>
          </cell>
          <cell r="B1">
            <v>2</v>
          </cell>
          <cell r="C1">
            <v>3</v>
          </cell>
          <cell r="D1">
            <v>3</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W1">
            <v>22</v>
          </cell>
          <cell r="X1">
            <v>23</v>
          </cell>
          <cell r="Y1">
            <v>24</v>
          </cell>
          <cell r="Z1">
            <v>25</v>
          </cell>
          <cell r="AG1">
            <v>26</v>
          </cell>
        </row>
        <row r="2">
          <cell r="A2" t="str">
            <v>Provider Number Used in Plan</v>
          </cell>
          <cell r="B2" t="str">
            <v>Old Provider Numbers</v>
          </cell>
          <cell r="C2" t="str">
            <v>Name</v>
          </cell>
          <cell r="D2" t="str">
            <v>FYE</v>
          </cell>
          <cell r="E2" t="str">
            <v>4 = Public Hospital  5 = Public CAH         1 = Non-Public CAH</v>
          </cell>
          <cell r="F2" t="str">
            <v>Send Fax</v>
          </cell>
          <cell r="G2" t="str">
            <v>Person Completing</v>
          </cell>
          <cell r="H2" t="str">
            <v>Phone</v>
          </cell>
          <cell r="I2" t="str">
            <v>Fax</v>
          </cell>
          <cell r="K2" t="str">
            <v>Unreimbursed Uninsured Patient Charges, Date Reported Schedule A</v>
          </cell>
          <cell r="L2" t="str">
            <v>Unreimbursed Uninsured Patient Charges Schedule A</v>
          </cell>
          <cell r="M2" t="str">
            <v>Date of Cost Report</v>
          </cell>
          <cell r="N2" t="str">
            <v>HCFA Worksheet C, Part I, Column 3, Line 101, Total Cost</v>
          </cell>
          <cell r="O2" t="str">
            <v>HCFA Worksheet C, Part I, Column 8, Line 101, Total Charges</v>
          </cell>
          <cell r="P2" t="str">
            <v>NCDMA 19-1, Inpatient Charges</v>
          </cell>
          <cell r="Q2" t="str">
            <v>Title XIX Worksheet D-1, Line 49, Medicaid Inpatient Costs</v>
          </cell>
          <cell r="R2" t="str">
            <v>NCDMA 19-2, or Title XIX, HCFA Worksheet D, Part V, Column 3, line 101, Outpatient Charges</v>
          </cell>
          <cell r="S2" t="str">
            <v>Title XIX, HCFA Worksheet D, Part V, Column 9, Line 101, Medicaid Outpatient Costs</v>
          </cell>
          <cell r="T2" t="str">
            <v>NCDMA E-5a</v>
          </cell>
          <cell r="V2" t="str">
            <v>Dates Reported, Schedule C</v>
          </cell>
          <cell r="W2" t="str">
            <v>Out of State Medicaid Inpatient Charges Schedule C</v>
          </cell>
          <cell r="X2" t="str">
            <v>Out of State Medicaid Days Schedule C</v>
          </cell>
          <cell r="Y2" t="str">
            <v>Out of State Medicaid Inpatient Payments Schedule C</v>
          </cell>
          <cell r="Z2" t="str">
            <v>Out of State Medicaid Outpatient Charges Schedule C</v>
          </cell>
          <cell r="AA2" t="str">
            <v>Out of State Medicaid Outpatient Payments Schedule C</v>
          </cell>
          <cell r="AB2" t="str">
            <v>HMOMedicaid Inpatient Charges Schedule C</v>
          </cell>
          <cell r="AC2" t="str">
            <v>HMO Medicaid Days Schedule C</v>
          </cell>
          <cell r="AD2" t="str">
            <v>HMO Medicaid Inpatient Payments Schedule C</v>
          </cell>
          <cell r="AE2" t="str">
            <v>HMO Medicaid Outpatient Charges Schedule C</v>
          </cell>
          <cell r="AF2" t="str">
            <v>HMO Medicaid Outpatient Payments Schedule C</v>
          </cell>
          <cell r="AG2" t="str">
            <v>Public Hospital Certification</v>
          </cell>
        </row>
        <row r="3">
          <cell r="A3">
            <v>3400001</v>
          </cell>
          <cell r="C3" t="str">
            <v>Northeast Medical Center</v>
          </cell>
          <cell r="D3">
            <v>36799</v>
          </cell>
          <cell r="E3">
            <v>4</v>
          </cell>
          <cell r="G3" t="str">
            <v>Beverely Flynn</v>
          </cell>
          <cell r="H3">
            <v>7047833367</v>
          </cell>
          <cell r="I3">
            <v>7047833367</v>
          </cell>
          <cell r="K3">
            <v>37164</v>
          </cell>
          <cell r="L3">
            <v>18351876</v>
          </cell>
          <cell r="M3">
            <v>36799</v>
          </cell>
          <cell r="N3">
            <v>165941158</v>
          </cell>
          <cell r="O3">
            <v>316349732</v>
          </cell>
          <cell r="P3">
            <v>15687629</v>
          </cell>
          <cell r="Q3">
            <v>9710967</v>
          </cell>
          <cell r="R3">
            <v>9147525</v>
          </cell>
          <cell r="S3">
            <v>4814803</v>
          </cell>
          <cell r="V3">
            <v>37164</v>
          </cell>
          <cell r="W3">
            <v>155597</v>
          </cell>
          <cell r="X3">
            <v>52</v>
          </cell>
          <cell r="Y3">
            <v>76922</v>
          </cell>
          <cell r="Z3">
            <v>42602</v>
          </cell>
          <cell r="AA3">
            <v>18873</v>
          </cell>
          <cell r="AB3">
            <v>76799</v>
          </cell>
          <cell r="AC3">
            <v>40</v>
          </cell>
          <cell r="AD3">
            <v>35333</v>
          </cell>
          <cell r="AE3">
            <v>69639</v>
          </cell>
          <cell r="AF3">
            <v>38750</v>
          </cell>
        </row>
        <row r="4">
          <cell r="A4">
            <v>3400002</v>
          </cell>
          <cell r="C4" t="str">
            <v>Memorial Mission Hospital</v>
          </cell>
          <cell r="D4">
            <v>36799</v>
          </cell>
          <cell r="E4">
            <v>0</v>
          </cell>
          <cell r="G4" t="str">
            <v>Chris Batson</v>
          </cell>
          <cell r="H4">
            <v>8282131612</v>
          </cell>
          <cell r="I4">
            <v>8282131612</v>
          </cell>
          <cell r="K4">
            <v>37164</v>
          </cell>
          <cell r="L4">
            <v>13428452</v>
          </cell>
          <cell r="M4">
            <v>36799</v>
          </cell>
          <cell r="N4">
            <v>338290183</v>
          </cell>
          <cell r="O4">
            <v>588794294</v>
          </cell>
          <cell r="P4">
            <v>72837280</v>
          </cell>
          <cell r="Q4">
            <v>41745302</v>
          </cell>
          <cell r="R4">
            <v>14214129</v>
          </cell>
          <cell r="S4">
            <v>7900740</v>
          </cell>
          <cell r="V4">
            <v>37164</v>
          </cell>
          <cell r="W4">
            <v>134733.89000000001</v>
          </cell>
          <cell r="X4">
            <v>49</v>
          </cell>
          <cell r="Y4">
            <v>51461.58</v>
          </cell>
          <cell r="Z4">
            <v>4402.76</v>
          </cell>
          <cell r="AA4">
            <v>564.83000000000004</v>
          </cell>
          <cell r="AB4">
            <v>0</v>
          </cell>
          <cell r="AC4">
            <v>0</v>
          </cell>
          <cell r="AD4">
            <v>0</v>
          </cell>
          <cell r="AE4">
            <v>0</v>
          </cell>
          <cell r="AF4">
            <v>0</v>
          </cell>
        </row>
        <row r="5">
          <cell r="A5">
            <v>3400003</v>
          </cell>
          <cell r="C5" t="str">
            <v>Northern Hospital of Surry County</v>
          </cell>
          <cell r="D5">
            <v>36799</v>
          </cell>
          <cell r="E5">
            <v>4</v>
          </cell>
          <cell r="G5" t="str">
            <v>Robert C. Hetrick</v>
          </cell>
          <cell r="H5">
            <v>3367197102</v>
          </cell>
          <cell r="I5">
            <v>3367197102</v>
          </cell>
          <cell r="K5">
            <v>37164</v>
          </cell>
          <cell r="L5">
            <v>4236202</v>
          </cell>
          <cell r="M5">
            <v>36799</v>
          </cell>
          <cell r="N5">
            <v>31570200</v>
          </cell>
          <cell r="O5">
            <v>57880960</v>
          </cell>
          <cell r="P5">
            <v>2734207</v>
          </cell>
          <cell r="Q5">
            <v>1359995</v>
          </cell>
          <cell r="R5">
            <v>2023105</v>
          </cell>
          <cell r="S5">
            <v>958009</v>
          </cell>
          <cell r="V5">
            <v>37164</v>
          </cell>
          <cell r="W5">
            <v>234076</v>
          </cell>
          <cell r="X5">
            <v>146</v>
          </cell>
          <cell r="Y5">
            <v>220693</v>
          </cell>
          <cell r="Z5">
            <v>462501</v>
          </cell>
          <cell r="AA5">
            <v>245453</v>
          </cell>
          <cell r="AB5">
            <v>0</v>
          </cell>
          <cell r="AC5">
            <v>0</v>
          </cell>
          <cell r="AD5">
            <v>0</v>
          </cell>
          <cell r="AE5">
            <v>0</v>
          </cell>
          <cell r="AF5">
            <v>0</v>
          </cell>
        </row>
        <row r="6">
          <cell r="A6">
            <v>3400004</v>
          </cell>
          <cell r="C6" t="str">
            <v>High Point Regional Hospital</v>
          </cell>
          <cell r="D6">
            <v>36799</v>
          </cell>
          <cell r="E6">
            <v>0</v>
          </cell>
          <cell r="G6" t="str">
            <v>Tracy Wagner</v>
          </cell>
          <cell r="H6">
            <v>3368786032</v>
          </cell>
          <cell r="I6">
            <v>3368786032</v>
          </cell>
          <cell r="K6">
            <v>0</v>
          </cell>
          <cell r="L6">
            <v>0</v>
          </cell>
          <cell r="M6">
            <v>36799</v>
          </cell>
          <cell r="N6">
            <v>125138970</v>
          </cell>
          <cell r="O6">
            <v>200012469</v>
          </cell>
          <cell r="P6">
            <v>15345057</v>
          </cell>
          <cell r="Q6">
            <v>12306961</v>
          </cell>
          <cell r="R6">
            <v>5788828</v>
          </cell>
          <cell r="S6">
            <v>2772919</v>
          </cell>
          <cell r="V6">
            <v>36433</v>
          </cell>
          <cell r="W6">
            <v>0</v>
          </cell>
          <cell r="X6">
            <v>0</v>
          </cell>
          <cell r="Y6">
            <v>0</v>
          </cell>
          <cell r="Z6">
            <v>0</v>
          </cell>
          <cell r="AA6">
            <v>0</v>
          </cell>
          <cell r="AB6">
            <v>0</v>
          </cell>
          <cell r="AC6">
            <v>0</v>
          </cell>
          <cell r="AD6">
            <v>0</v>
          </cell>
          <cell r="AE6">
            <v>0</v>
          </cell>
          <cell r="AF6">
            <v>0</v>
          </cell>
        </row>
        <row r="7">
          <cell r="A7">
            <v>3400005</v>
          </cell>
          <cell r="C7" t="str">
            <v>C.A. Cannon Memorial Hospital</v>
          </cell>
          <cell r="D7">
            <v>36799</v>
          </cell>
          <cell r="E7">
            <v>0</v>
          </cell>
          <cell r="G7" t="str">
            <v>Jon Graham</v>
          </cell>
          <cell r="H7">
            <v>8287377005</v>
          </cell>
          <cell r="I7">
            <v>8287377005</v>
          </cell>
          <cell r="K7">
            <v>0</v>
          </cell>
          <cell r="L7">
            <v>0</v>
          </cell>
          <cell r="M7">
            <v>36799</v>
          </cell>
          <cell r="N7">
            <v>15968164</v>
          </cell>
          <cell r="O7">
            <v>26551647</v>
          </cell>
          <cell r="P7">
            <v>2192970</v>
          </cell>
          <cell r="Q7">
            <v>1433748</v>
          </cell>
          <cell r="R7">
            <v>848324</v>
          </cell>
          <cell r="S7">
            <v>536640</v>
          </cell>
          <cell r="V7">
            <v>36433</v>
          </cell>
          <cell r="W7">
            <v>90506</v>
          </cell>
          <cell r="X7">
            <v>59</v>
          </cell>
          <cell r="Y7">
            <v>14293</v>
          </cell>
          <cell r="Z7">
            <v>328813</v>
          </cell>
          <cell r="AA7">
            <v>39228</v>
          </cell>
          <cell r="AB7">
            <v>0</v>
          </cell>
          <cell r="AC7">
            <v>0</v>
          </cell>
          <cell r="AD7">
            <v>0</v>
          </cell>
          <cell r="AE7">
            <v>0</v>
          </cell>
          <cell r="AF7">
            <v>0</v>
          </cell>
        </row>
        <row r="8">
          <cell r="A8">
            <v>3400006</v>
          </cell>
          <cell r="C8" t="str">
            <v>Hoots Memorial Hospital</v>
          </cell>
          <cell r="D8">
            <v>36707</v>
          </cell>
          <cell r="E8">
            <v>1</v>
          </cell>
          <cell r="G8" t="str">
            <v>Jim Chatman</v>
          </cell>
          <cell r="H8">
            <v>3366796712</v>
          </cell>
          <cell r="I8">
            <v>3366796712</v>
          </cell>
          <cell r="K8">
            <v>0</v>
          </cell>
          <cell r="L8">
            <v>0</v>
          </cell>
          <cell r="M8">
            <v>36707</v>
          </cell>
          <cell r="N8">
            <v>6947285</v>
          </cell>
          <cell r="O8">
            <v>9984606</v>
          </cell>
          <cell r="P8">
            <v>200527</v>
          </cell>
          <cell r="Q8">
            <v>135562</v>
          </cell>
          <cell r="R8">
            <v>315412</v>
          </cell>
          <cell r="S8">
            <v>200404</v>
          </cell>
          <cell r="V8">
            <v>36341</v>
          </cell>
          <cell r="W8">
            <v>0</v>
          </cell>
          <cell r="X8">
            <v>0</v>
          </cell>
          <cell r="Y8">
            <v>0</v>
          </cell>
          <cell r="Z8">
            <v>0</v>
          </cell>
          <cell r="AA8">
            <v>0</v>
          </cell>
          <cell r="AB8">
            <v>0</v>
          </cell>
          <cell r="AC8">
            <v>0</v>
          </cell>
          <cell r="AD8">
            <v>0</v>
          </cell>
          <cell r="AE8">
            <v>0</v>
          </cell>
          <cell r="AF8">
            <v>0</v>
          </cell>
        </row>
        <row r="9">
          <cell r="A9">
            <v>3400007</v>
          </cell>
          <cell r="C9" t="str">
            <v>Annie Penn Memorial Hospital</v>
          </cell>
          <cell r="D9">
            <v>36891</v>
          </cell>
          <cell r="G9" t="str">
            <v>Loren Dyer</v>
          </cell>
          <cell r="H9" t="str">
            <v>(336) 832-2648</v>
          </cell>
          <cell r="I9" t="str">
            <v>(336) 832-2648</v>
          </cell>
          <cell r="K9">
            <v>36525</v>
          </cell>
          <cell r="L9">
            <v>2077936</v>
          </cell>
          <cell r="M9">
            <v>36891</v>
          </cell>
          <cell r="N9">
            <v>30217680.25</v>
          </cell>
          <cell r="O9">
            <v>52977710.5</v>
          </cell>
          <cell r="P9">
            <v>3430980.25</v>
          </cell>
          <cell r="Q9">
            <v>1973280.5</v>
          </cell>
          <cell r="R9">
            <v>2031240.5</v>
          </cell>
          <cell r="S9">
            <v>1245018.5</v>
          </cell>
          <cell r="V9">
            <v>36525</v>
          </cell>
          <cell r="W9">
            <v>0</v>
          </cell>
          <cell r="X9">
            <v>0</v>
          </cell>
          <cell r="Y9">
            <v>0</v>
          </cell>
          <cell r="Z9">
            <v>0</v>
          </cell>
          <cell r="AA9">
            <v>0</v>
          </cell>
          <cell r="AB9">
            <v>0</v>
          </cell>
          <cell r="AC9">
            <v>0</v>
          </cell>
          <cell r="AD9">
            <v>0</v>
          </cell>
          <cell r="AE9">
            <v>0</v>
          </cell>
          <cell r="AF9">
            <v>0</v>
          </cell>
        </row>
        <row r="10">
          <cell r="A10">
            <v>3400008</v>
          </cell>
          <cell r="C10" t="str">
            <v>Scotland Memorial Hospital</v>
          </cell>
          <cell r="D10">
            <v>36799</v>
          </cell>
          <cell r="E10">
            <v>0</v>
          </cell>
          <cell r="G10" t="str">
            <v>Larry Brooks</v>
          </cell>
          <cell r="H10">
            <v>9102917396</v>
          </cell>
          <cell r="I10">
            <v>9102917396</v>
          </cell>
          <cell r="K10">
            <v>0</v>
          </cell>
          <cell r="L10">
            <v>0</v>
          </cell>
          <cell r="M10">
            <v>36799</v>
          </cell>
          <cell r="N10">
            <v>45861524</v>
          </cell>
          <cell r="O10">
            <v>96076184</v>
          </cell>
          <cell r="P10">
            <v>10336329</v>
          </cell>
          <cell r="Q10">
            <v>5205025</v>
          </cell>
          <cell r="R10">
            <v>8154621</v>
          </cell>
          <cell r="S10">
            <v>3247226</v>
          </cell>
          <cell r="V10">
            <v>36433</v>
          </cell>
          <cell r="W10">
            <v>164113</v>
          </cell>
          <cell r="X10">
            <v>93</v>
          </cell>
          <cell r="Y10">
            <v>59938</v>
          </cell>
          <cell r="Z10">
            <v>191324</v>
          </cell>
          <cell r="AA10">
            <v>54027</v>
          </cell>
          <cell r="AB10">
            <v>0</v>
          </cell>
          <cell r="AC10">
            <v>0</v>
          </cell>
          <cell r="AD10">
            <v>0</v>
          </cell>
          <cell r="AE10">
            <v>0</v>
          </cell>
          <cell r="AF10">
            <v>0</v>
          </cell>
        </row>
        <row r="11">
          <cell r="A11">
            <v>3400009</v>
          </cell>
          <cell r="C11" t="str">
            <v>Presbyterian Specialty - Closed</v>
          </cell>
          <cell r="D11" t="e">
            <v>#N/A</v>
          </cell>
          <cell r="E11" t="str">
            <v>closed</v>
          </cell>
          <cell r="G11" t="str">
            <v>CLOSED</v>
          </cell>
          <cell r="H11" t="str">
            <v>CLOSED</v>
          </cell>
          <cell r="I11" t="str">
            <v>CLOSED</v>
          </cell>
          <cell r="K11">
            <v>0</v>
          </cell>
          <cell r="L11">
            <v>0</v>
          </cell>
          <cell r="M11" t="e">
            <v>#N/A</v>
          </cell>
          <cell r="N11" t="e">
            <v>#N/A</v>
          </cell>
          <cell r="O11" t="e">
            <v>#N/A</v>
          </cell>
          <cell r="P11" t="e">
            <v>#N/A</v>
          </cell>
          <cell r="Q11" t="e">
            <v>#N/A</v>
          </cell>
          <cell r="R11" t="e">
            <v>#N/A</v>
          </cell>
          <cell r="S11" t="e">
            <v>#N/A</v>
          </cell>
          <cell r="V11">
            <v>36160</v>
          </cell>
          <cell r="W11">
            <v>0</v>
          </cell>
          <cell r="X11">
            <v>0</v>
          </cell>
          <cell r="Y11">
            <v>0</v>
          </cell>
          <cell r="Z11">
            <v>0</v>
          </cell>
          <cell r="AA11">
            <v>0</v>
          </cell>
          <cell r="AB11">
            <v>0</v>
          </cell>
          <cell r="AC11">
            <v>0</v>
          </cell>
          <cell r="AD11">
            <v>0</v>
          </cell>
          <cell r="AE11">
            <v>0</v>
          </cell>
          <cell r="AF11">
            <v>0</v>
          </cell>
        </row>
        <row r="12">
          <cell r="A12">
            <v>3400010</v>
          </cell>
          <cell r="C12" t="str">
            <v>Wayne Memorial Hospital</v>
          </cell>
          <cell r="D12">
            <v>36799</v>
          </cell>
          <cell r="E12">
            <v>0</v>
          </cell>
          <cell r="G12" t="str">
            <v>Mary Bartlett</v>
          </cell>
          <cell r="H12">
            <v>9197316142</v>
          </cell>
          <cell r="I12">
            <v>9197316142</v>
          </cell>
          <cell r="K12">
            <v>36433</v>
          </cell>
          <cell r="L12">
            <v>2994188</v>
          </cell>
          <cell r="M12">
            <v>36799</v>
          </cell>
          <cell r="N12">
            <v>82694538</v>
          </cell>
          <cell r="O12">
            <v>143143999</v>
          </cell>
          <cell r="P12">
            <v>12888095</v>
          </cell>
          <cell r="Q12">
            <v>8504121</v>
          </cell>
          <cell r="R12">
            <v>5052819</v>
          </cell>
          <cell r="S12">
            <v>2696891</v>
          </cell>
          <cell r="V12">
            <v>36433</v>
          </cell>
          <cell r="W12">
            <v>25696</v>
          </cell>
          <cell r="X12">
            <v>17</v>
          </cell>
          <cell r="Y12">
            <v>10044</v>
          </cell>
          <cell r="Z12">
            <v>10914</v>
          </cell>
          <cell r="AA12">
            <v>4266</v>
          </cell>
          <cell r="AB12">
            <v>0</v>
          </cell>
          <cell r="AC12">
            <v>0</v>
          </cell>
          <cell r="AD12">
            <v>0</v>
          </cell>
          <cell r="AE12">
            <v>0</v>
          </cell>
          <cell r="AF12">
            <v>0</v>
          </cell>
        </row>
        <row r="13">
          <cell r="A13">
            <v>3400011</v>
          </cell>
          <cell r="C13" t="str">
            <v>Spruce Pine Community Hospital</v>
          </cell>
          <cell r="D13">
            <v>36799</v>
          </cell>
          <cell r="E13">
            <v>0</v>
          </cell>
          <cell r="G13" t="str">
            <v>Teresa Huffman</v>
          </cell>
          <cell r="H13">
            <v>8287661740</v>
          </cell>
          <cell r="I13">
            <v>8287661740</v>
          </cell>
          <cell r="K13">
            <v>36433</v>
          </cell>
          <cell r="L13">
            <v>189897</v>
          </cell>
          <cell r="M13">
            <v>36799</v>
          </cell>
          <cell r="N13">
            <v>12531029</v>
          </cell>
          <cell r="O13">
            <v>21869559</v>
          </cell>
          <cell r="P13">
            <v>881587</v>
          </cell>
          <cell r="Q13">
            <v>552181</v>
          </cell>
          <cell r="R13">
            <v>774631</v>
          </cell>
          <cell r="S13">
            <v>437478</v>
          </cell>
          <cell r="V13">
            <v>36433</v>
          </cell>
          <cell r="W13">
            <v>0</v>
          </cell>
          <cell r="X13">
            <v>0</v>
          </cell>
          <cell r="Y13">
            <v>0</v>
          </cell>
          <cell r="Z13">
            <v>0</v>
          </cell>
          <cell r="AA13">
            <v>0</v>
          </cell>
          <cell r="AB13">
            <v>0</v>
          </cell>
          <cell r="AC13">
            <v>0</v>
          </cell>
          <cell r="AD13">
            <v>0</v>
          </cell>
          <cell r="AE13">
            <v>0</v>
          </cell>
          <cell r="AF13">
            <v>0</v>
          </cell>
        </row>
        <row r="14">
          <cell r="A14">
            <v>3400012</v>
          </cell>
          <cell r="C14" t="str">
            <v>Angel Medical Center, Inc.</v>
          </cell>
          <cell r="D14">
            <v>36799</v>
          </cell>
          <cell r="G14" t="str">
            <v>Donald Wade</v>
          </cell>
          <cell r="H14">
            <v>8283694220</v>
          </cell>
          <cell r="I14">
            <v>8283694220</v>
          </cell>
          <cell r="K14">
            <v>36433</v>
          </cell>
          <cell r="L14">
            <v>4041197</v>
          </cell>
          <cell r="M14">
            <v>36799</v>
          </cell>
          <cell r="N14">
            <v>18551251</v>
          </cell>
          <cell r="O14">
            <v>43613971</v>
          </cell>
          <cell r="P14">
            <v>1621802</v>
          </cell>
          <cell r="Q14">
            <v>880333</v>
          </cell>
          <cell r="R14">
            <v>1708902</v>
          </cell>
          <cell r="S14">
            <v>647373</v>
          </cell>
          <cell r="V14">
            <v>36433</v>
          </cell>
          <cell r="W14">
            <v>175624</v>
          </cell>
          <cell r="X14">
            <v>130</v>
          </cell>
          <cell r="Y14">
            <v>96977</v>
          </cell>
          <cell r="Z14">
            <v>79719</v>
          </cell>
          <cell r="AA14">
            <v>33223</v>
          </cell>
          <cell r="AB14">
            <v>0</v>
          </cell>
          <cell r="AC14">
            <v>0</v>
          </cell>
          <cell r="AD14">
            <v>0</v>
          </cell>
          <cell r="AE14">
            <v>0</v>
          </cell>
          <cell r="AF14">
            <v>0</v>
          </cell>
        </row>
        <row r="15">
          <cell r="A15">
            <v>3400013</v>
          </cell>
          <cell r="C15" t="str">
            <v>Rutherford County Hospital</v>
          </cell>
          <cell r="D15">
            <v>36799</v>
          </cell>
          <cell r="E15">
            <v>0</v>
          </cell>
          <cell r="G15" t="str">
            <v>Cindy Edwards</v>
          </cell>
          <cell r="H15">
            <v>8282865080</v>
          </cell>
          <cell r="I15">
            <v>8282865080</v>
          </cell>
          <cell r="K15">
            <v>0</v>
          </cell>
          <cell r="L15">
            <v>0</v>
          </cell>
          <cell r="M15">
            <v>36799</v>
          </cell>
          <cell r="N15">
            <v>40498204</v>
          </cell>
          <cell r="O15">
            <v>70938857</v>
          </cell>
          <cell r="P15">
            <v>4630970</v>
          </cell>
          <cell r="Q15">
            <v>2909386</v>
          </cell>
          <cell r="R15">
            <v>3190140</v>
          </cell>
          <cell r="S15">
            <v>1650461</v>
          </cell>
          <cell r="V15">
            <v>36433</v>
          </cell>
          <cell r="W15">
            <v>3654</v>
          </cell>
          <cell r="X15">
            <v>4</v>
          </cell>
          <cell r="Y15">
            <v>1437</v>
          </cell>
          <cell r="Z15">
            <v>8092</v>
          </cell>
          <cell r="AA15">
            <v>2440</v>
          </cell>
          <cell r="AB15">
            <v>0</v>
          </cell>
          <cell r="AC15">
            <v>0</v>
          </cell>
          <cell r="AD15">
            <v>0</v>
          </cell>
          <cell r="AE15">
            <v>0</v>
          </cell>
          <cell r="AF15">
            <v>0</v>
          </cell>
        </row>
        <row r="16">
          <cell r="A16">
            <v>3400014</v>
          </cell>
          <cell r="C16" t="str">
            <v>Forsyth Memorial Hospital</v>
          </cell>
          <cell r="D16">
            <v>36891</v>
          </cell>
          <cell r="E16">
            <v>0</v>
          </cell>
          <cell r="G16" t="str">
            <v>Janet C. Henry</v>
          </cell>
          <cell r="H16">
            <v>3362771008</v>
          </cell>
          <cell r="I16">
            <v>3362771008</v>
          </cell>
          <cell r="K16">
            <v>37256</v>
          </cell>
          <cell r="L16">
            <v>13483157</v>
          </cell>
          <cell r="M16">
            <v>36891</v>
          </cell>
          <cell r="N16">
            <v>282369316</v>
          </cell>
          <cell r="O16">
            <v>468593926</v>
          </cell>
          <cell r="P16">
            <v>33015094.75</v>
          </cell>
          <cell r="Q16">
            <v>18704445.5</v>
          </cell>
          <cell r="R16">
            <v>4090333.25</v>
          </cell>
          <cell r="S16">
            <v>1943413.75</v>
          </cell>
          <cell r="V16">
            <v>36891</v>
          </cell>
          <cell r="W16">
            <v>577188</v>
          </cell>
          <cell r="X16">
            <v>422</v>
          </cell>
          <cell r="Y16">
            <v>178562</v>
          </cell>
          <cell r="Z16">
            <v>124515</v>
          </cell>
          <cell r="AA16">
            <v>16298</v>
          </cell>
          <cell r="AB16">
            <v>70523</v>
          </cell>
          <cell r="AC16">
            <v>76</v>
          </cell>
          <cell r="AD16">
            <v>33986</v>
          </cell>
          <cell r="AE16">
            <v>17395</v>
          </cell>
          <cell r="AF16">
            <v>6505</v>
          </cell>
        </row>
        <row r="17">
          <cell r="A17">
            <v>3400015</v>
          </cell>
          <cell r="C17" t="str">
            <v>Rowan Regional Medical Center</v>
          </cell>
          <cell r="D17">
            <v>36799</v>
          </cell>
          <cell r="E17">
            <v>0</v>
          </cell>
          <cell r="G17" t="str">
            <v>Charles Elliott</v>
          </cell>
          <cell r="H17">
            <v>7042105001</v>
          </cell>
          <cell r="I17">
            <v>7042105001</v>
          </cell>
          <cell r="K17">
            <v>36433</v>
          </cell>
          <cell r="L17">
            <v>1221950</v>
          </cell>
          <cell r="M17">
            <v>36799</v>
          </cell>
          <cell r="N17">
            <v>87633455</v>
          </cell>
          <cell r="O17">
            <v>177728508</v>
          </cell>
          <cell r="P17">
            <v>11186486</v>
          </cell>
          <cell r="Q17">
            <v>6876912</v>
          </cell>
          <cell r="R17">
            <v>6833650</v>
          </cell>
          <cell r="S17">
            <v>2815890</v>
          </cell>
          <cell r="V17">
            <v>36433</v>
          </cell>
          <cell r="W17">
            <v>0</v>
          </cell>
          <cell r="X17">
            <v>0</v>
          </cell>
          <cell r="Y17">
            <v>0</v>
          </cell>
          <cell r="Z17">
            <v>0</v>
          </cell>
          <cell r="AA17">
            <v>0</v>
          </cell>
          <cell r="AB17">
            <v>0</v>
          </cell>
          <cell r="AC17">
            <v>0</v>
          </cell>
          <cell r="AD17">
            <v>0</v>
          </cell>
          <cell r="AE17">
            <v>0</v>
          </cell>
          <cell r="AF17">
            <v>0</v>
          </cell>
        </row>
        <row r="18">
          <cell r="A18">
            <v>3400016</v>
          </cell>
          <cell r="C18" t="str">
            <v>Harris Regional Hospital</v>
          </cell>
          <cell r="D18">
            <v>36799</v>
          </cell>
          <cell r="E18">
            <v>0</v>
          </cell>
          <cell r="G18" t="str">
            <v>Karen Insley</v>
          </cell>
          <cell r="H18">
            <v>8285867364</v>
          </cell>
          <cell r="I18">
            <v>8285867364</v>
          </cell>
          <cell r="K18">
            <v>36433</v>
          </cell>
          <cell r="L18">
            <v>2304795</v>
          </cell>
          <cell r="M18">
            <v>36799</v>
          </cell>
          <cell r="N18">
            <v>35018585</v>
          </cell>
          <cell r="O18">
            <v>58443548</v>
          </cell>
          <cell r="P18">
            <v>4819421</v>
          </cell>
          <cell r="Q18">
            <v>3115823</v>
          </cell>
          <cell r="R18">
            <v>2894988</v>
          </cell>
          <cell r="S18">
            <v>1546602</v>
          </cell>
          <cell r="V18">
            <v>36433</v>
          </cell>
          <cell r="W18">
            <v>31100</v>
          </cell>
          <cell r="X18">
            <v>36</v>
          </cell>
          <cell r="Y18">
            <v>22429</v>
          </cell>
          <cell r="Z18">
            <v>0</v>
          </cell>
          <cell r="AA18">
            <v>0</v>
          </cell>
          <cell r="AB18">
            <v>0</v>
          </cell>
          <cell r="AC18">
            <v>0</v>
          </cell>
          <cell r="AD18">
            <v>0</v>
          </cell>
          <cell r="AE18">
            <v>0</v>
          </cell>
          <cell r="AF18">
            <v>0</v>
          </cell>
        </row>
        <row r="19">
          <cell r="A19">
            <v>3400017</v>
          </cell>
          <cell r="C19" t="str">
            <v>Margaret R. Pardee Memorial Hospital</v>
          </cell>
          <cell r="D19">
            <v>36799</v>
          </cell>
          <cell r="E19">
            <v>4</v>
          </cell>
          <cell r="G19" t="str">
            <v>Michael Hansen</v>
          </cell>
          <cell r="H19">
            <v>8286961194</v>
          </cell>
          <cell r="I19">
            <v>8286961194</v>
          </cell>
          <cell r="K19">
            <v>37164</v>
          </cell>
          <cell r="L19">
            <v>1221950</v>
          </cell>
          <cell r="M19">
            <v>36799</v>
          </cell>
          <cell r="N19">
            <v>64594118</v>
          </cell>
          <cell r="O19">
            <v>134564268</v>
          </cell>
          <cell r="P19">
            <v>7947618</v>
          </cell>
          <cell r="Q19">
            <v>4130924</v>
          </cell>
          <cell r="R19">
            <v>3448049</v>
          </cell>
          <cell r="S19">
            <v>1423442</v>
          </cell>
          <cell r="V19">
            <v>37164</v>
          </cell>
          <cell r="W19">
            <v>0</v>
          </cell>
          <cell r="X19">
            <v>0</v>
          </cell>
          <cell r="Y19">
            <v>0</v>
          </cell>
          <cell r="Z19">
            <v>4990</v>
          </cell>
          <cell r="AA19">
            <v>1697</v>
          </cell>
          <cell r="AB19">
            <v>0</v>
          </cell>
          <cell r="AC19">
            <v>0</v>
          </cell>
          <cell r="AD19">
            <v>0</v>
          </cell>
          <cell r="AE19">
            <v>0</v>
          </cell>
          <cell r="AF19">
            <v>0</v>
          </cell>
        </row>
        <row r="20">
          <cell r="A20">
            <v>3400018</v>
          </cell>
          <cell r="C20" t="str">
            <v>St. Lukes Hospital</v>
          </cell>
          <cell r="D20">
            <v>36799</v>
          </cell>
          <cell r="E20">
            <v>0</v>
          </cell>
          <cell r="G20" t="str">
            <v>Al Altman</v>
          </cell>
          <cell r="H20">
            <v>8288943311</v>
          </cell>
          <cell r="I20">
            <v>8288943311</v>
          </cell>
          <cell r="K20">
            <v>0</v>
          </cell>
          <cell r="L20">
            <v>0</v>
          </cell>
          <cell r="M20">
            <v>36799</v>
          </cell>
          <cell r="N20">
            <v>12783878</v>
          </cell>
          <cell r="O20">
            <v>24848853</v>
          </cell>
          <cell r="P20">
            <v>258822</v>
          </cell>
          <cell r="Q20">
            <v>180203</v>
          </cell>
          <cell r="R20">
            <v>257398</v>
          </cell>
          <cell r="S20">
            <v>101466</v>
          </cell>
          <cell r="V20">
            <v>36068</v>
          </cell>
          <cell r="W20">
            <v>120312</v>
          </cell>
          <cell r="X20">
            <v>103</v>
          </cell>
          <cell r="Y20">
            <v>62150</v>
          </cell>
          <cell r="Z20">
            <v>72430</v>
          </cell>
          <cell r="AA20">
            <v>27008</v>
          </cell>
          <cell r="AB20">
            <v>0</v>
          </cell>
          <cell r="AC20">
            <v>0</v>
          </cell>
          <cell r="AD20">
            <v>0</v>
          </cell>
          <cell r="AE20">
            <v>0</v>
          </cell>
          <cell r="AF20">
            <v>0</v>
          </cell>
        </row>
        <row r="21">
          <cell r="A21">
            <v>3400019</v>
          </cell>
          <cell r="C21" t="str">
            <v>Stokes Reynolds Memorial Hospital</v>
          </cell>
          <cell r="D21">
            <v>36707</v>
          </cell>
          <cell r="E21">
            <v>0</v>
          </cell>
          <cell r="G21" t="str">
            <v>Jim Chatman</v>
          </cell>
          <cell r="H21">
            <v>3365935324</v>
          </cell>
          <cell r="I21">
            <v>3365935324</v>
          </cell>
          <cell r="K21">
            <v>0</v>
          </cell>
          <cell r="L21">
            <v>0</v>
          </cell>
          <cell r="M21">
            <v>36707</v>
          </cell>
          <cell r="N21">
            <v>8968500</v>
          </cell>
          <cell r="O21">
            <v>12504892</v>
          </cell>
          <cell r="P21">
            <v>231405</v>
          </cell>
          <cell r="Q21">
            <v>180807</v>
          </cell>
          <cell r="R21">
            <v>476568</v>
          </cell>
          <cell r="S21">
            <v>314765</v>
          </cell>
          <cell r="V21">
            <v>36341</v>
          </cell>
          <cell r="W21">
            <v>0</v>
          </cell>
          <cell r="X21">
            <v>0</v>
          </cell>
          <cell r="Y21">
            <v>0</v>
          </cell>
          <cell r="Z21">
            <v>0</v>
          </cell>
          <cell r="AA21">
            <v>0</v>
          </cell>
          <cell r="AB21">
            <v>0</v>
          </cell>
          <cell r="AC21">
            <v>0</v>
          </cell>
          <cell r="AD21">
            <v>0</v>
          </cell>
          <cell r="AE21">
            <v>0</v>
          </cell>
          <cell r="AF21">
            <v>0</v>
          </cell>
        </row>
        <row r="22">
          <cell r="A22">
            <v>3400020</v>
          </cell>
          <cell r="C22" t="str">
            <v>Central Carolina Hospital</v>
          </cell>
          <cell r="D22">
            <v>36677</v>
          </cell>
          <cell r="E22">
            <v>0</v>
          </cell>
          <cell r="G22" t="str">
            <v>Lisa Castellari Hronek</v>
          </cell>
          <cell r="H22">
            <v>3109663010</v>
          </cell>
          <cell r="I22">
            <v>3109663010</v>
          </cell>
          <cell r="K22">
            <v>0</v>
          </cell>
          <cell r="L22">
            <v>0</v>
          </cell>
          <cell r="M22">
            <v>36677</v>
          </cell>
          <cell r="N22">
            <v>36259817</v>
          </cell>
          <cell r="O22">
            <v>131008316</v>
          </cell>
          <cell r="P22">
            <v>9323980</v>
          </cell>
          <cell r="Q22">
            <v>3304361</v>
          </cell>
          <cell r="R22">
            <v>5605715</v>
          </cell>
          <cell r="S22">
            <v>1337097</v>
          </cell>
          <cell r="V22">
            <v>36311</v>
          </cell>
          <cell r="W22">
            <v>0</v>
          </cell>
          <cell r="X22">
            <v>0</v>
          </cell>
          <cell r="Y22">
            <v>0</v>
          </cell>
          <cell r="Z22">
            <v>0</v>
          </cell>
          <cell r="AA22">
            <v>0</v>
          </cell>
          <cell r="AB22">
            <v>0</v>
          </cell>
          <cell r="AC22">
            <v>0</v>
          </cell>
          <cell r="AD22">
            <v>0</v>
          </cell>
          <cell r="AE22">
            <v>0</v>
          </cell>
          <cell r="AF22">
            <v>0</v>
          </cell>
        </row>
        <row r="23">
          <cell r="A23">
            <v>3400021</v>
          </cell>
          <cell r="C23" t="str">
            <v>Cleveland Regional Medical Center</v>
          </cell>
          <cell r="D23">
            <v>36891</v>
          </cell>
          <cell r="E23">
            <v>4</v>
          </cell>
          <cell r="G23" t="str">
            <v>Sherry T. Vess</v>
          </cell>
          <cell r="H23">
            <v>7044873649</v>
          </cell>
          <cell r="I23">
            <v>7044873649</v>
          </cell>
          <cell r="K23">
            <v>37256</v>
          </cell>
          <cell r="L23">
            <v>3291429</v>
          </cell>
          <cell r="M23">
            <v>36891</v>
          </cell>
          <cell r="N23">
            <v>68136132.75</v>
          </cell>
          <cell r="O23">
            <v>143497474</v>
          </cell>
          <cell r="P23">
            <v>11656036.75</v>
          </cell>
          <cell r="Q23">
            <v>6919415.75</v>
          </cell>
          <cell r="R23">
            <v>4728451.5</v>
          </cell>
          <cell r="S23">
            <v>2219998.25</v>
          </cell>
          <cell r="V23">
            <v>37256</v>
          </cell>
          <cell r="W23">
            <v>34921</v>
          </cell>
          <cell r="X23">
            <v>17</v>
          </cell>
          <cell r="Y23">
            <v>8707</v>
          </cell>
          <cell r="Z23">
            <v>44621</v>
          </cell>
          <cell r="AA23">
            <v>8174</v>
          </cell>
          <cell r="AB23">
            <v>0</v>
          </cell>
          <cell r="AC23">
            <v>0</v>
          </cell>
          <cell r="AD23">
            <v>0</v>
          </cell>
          <cell r="AE23">
            <v>0</v>
          </cell>
          <cell r="AF23">
            <v>0</v>
          </cell>
        </row>
        <row r="24">
          <cell r="A24">
            <v>3400022</v>
          </cell>
          <cell r="C24" t="str">
            <v>Bladen County Hospital</v>
          </cell>
          <cell r="D24">
            <v>36799</v>
          </cell>
          <cell r="E24">
            <v>4</v>
          </cell>
          <cell r="G24" t="str">
            <v>James Mcbeath</v>
          </cell>
          <cell r="H24">
            <v>9108625149</v>
          </cell>
          <cell r="I24">
            <v>9108625149</v>
          </cell>
          <cell r="K24">
            <v>37164</v>
          </cell>
          <cell r="L24">
            <v>1812900</v>
          </cell>
          <cell r="M24">
            <v>36799</v>
          </cell>
          <cell r="N24">
            <v>14573851</v>
          </cell>
          <cell r="O24">
            <v>25251525</v>
          </cell>
          <cell r="P24">
            <v>1974048</v>
          </cell>
          <cell r="Q24">
            <v>926849</v>
          </cell>
          <cell r="R24">
            <v>2277116</v>
          </cell>
          <cell r="S24">
            <v>1078566</v>
          </cell>
          <cell r="V24">
            <v>37164</v>
          </cell>
          <cell r="W24">
            <v>0</v>
          </cell>
          <cell r="X24">
            <v>0</v>
          </cell>
          <cell r="Y24">
            <v>0</v>
          </cell>
          <cell r="Z24">
            <v>0</v>
          </cell>
          <cell r="AA24">
            <v>0</v>
          </cell>
          <cell r="AB24">
            <v>0</v>
          </cell>
          <cell r="AC24">
            <v>0</v>
          </cell>
          <cell r="AD24">
            <v>0</v>
          </cell>
          <cell r="AE24">
            <v>0</v>
          </cell>
          <cell r="AF24">
            <v>0</v>
          </cell>
        </row>
        <row r="25">
          <cell r="A25">
            <v>3400023</v>
          </cell>
          <cell r="C25" t="str">
            <v>Park Ridge Hospital</v>
          </cell>
          <cell r="D25">
            <v>36891</v>
          </cell>
          <cell r="E25">
            <v>0</v>
          </cell>
          <cell r="G25" t="str">
            <v>Robert Moon</v>
          </cell>
          <cell r="H25">
            <v>8286872420</v>
          </cell>
          <cell r="I25">
            <v>8286872420</v>
          </cell>
          <cell r="K25">
            <v>0</v>
          </cell>
          <cell r="L25">
            <v>0</v>
          </cell>
          <cell r="M25">
            <v>36891</v>
          </cell>
          <cell r="N25">
            <v>35253920.25</v>
          </cell>
          <cell r="O25">
            <v>65200714</v>
          </cell>
          <cell r="P25">
            <v>3977480.75</v>
          </cell>
          <cell r="Q25">
            <v>2093809.5</v>
          </cell>
          <cell r="R25">
            <v>1341290.5</v>
          </cell>
          <cell r="S25">
            <v>751916.25</v>
          </cell>
          <cell r="V25">
            <v>36525</v>
          </cell>
          <cell r="W25">
            <v>160727</v>
          </cell>
          <cell r="X25">
            <v>196</v>
          </cell>
          <cell r="Y25">
            <v>72924</v>
          </cell>
          <cell r="Z25">
            <v>8997</v>
          </cell>
          <cell r="AA25">
            <v>3244</v>
          </cell>
          <cell r="AB25">
            <v>0</v>
          </cell>
          <cell r="AC25">
            <v>0</v>
          </cell>
          <cell r="AD25">
            <v>0</v>
          </cell>
          <cell r="AE25">
            <v>0</v>
          </cell>
          <cell r="AF25">
            <v>0</v>
          </cell>
        </row>
        <row r="26">
          <cell r="A26">
            <v>3400024</v>
          </cell>
          <cell r="C26" t="str">
            <v>Sampson Regional Medical Center</v>
          </cell>
          <cell r="D26">
            <v>36799</v>
          </cell>
          <cell r="E26">
            <v>4</v>
          </cell>
          <cell r="G26" t="str">
            <v>W. Dempsey Craig</v>
          </cell>
          <cell r="H26">
            <v>9105908729</v>
          </cell>
          <cell r="I26">
            <v>9105908729</v>
          </cell>
          <cell r="K26">
            <v>37164</v>
          </cell>
          <cell r="L26">
            <v>2944105</v>
          </cell>
          <cell r="M26">
            <v>36799</v>
          </cell>
          <cell r="N26">
            <v>29192965</v>
          </cell>
          <cell r="O26">
            <v>63310052</v>
          </cell>
          <cell r="P26">
            <v>5642363</v>
          </cell>
          <cell r="Q26">
            <v>3012451</v>
          </cell>
          <cell r="R26">
            <v>2996669</v>
          </cell>
          <cell r="S26">
            <v>1260288</v>
          </cell>
          <cell r="V26">
            <v>37164</v>
          </cell>
          <cell r="W26">
            <v>792</v>
          </cell>
          <cell r="X26">
            <v>1</v>
          </cell>
          <cell r="Y26">
            <v>146</v>
          </cell>
          <cell r="Z26">
            <v>27584</v>
          </cell>
          <cell r="AA26">
            <v>4822</v>
          </cell>
          <cell r="AB26">
            <v>0</v>
          </cell>
          <cell r="AC26">
            <v>0</v>
          </cell>
          <cell r="AD26">
            <v>0</v>
          </cell>
          <cell r="AE26">
            <v>0</v>
          </cell>
          <cell r="AF26">
            <v>0</v>
          </cell>
        </row>
        <row r="27">
          <cell r="A27">
            <v>3400025</v>
          </cell>
          <cell r="C27" t="str">
            <v>Haywood Regional Medical Center</v>
          </cell>
          <cell r="D27">
            <v>36799</v>
          </cell>
          <cell r="E27">
            <v>4</v>
          </cell>
          <cell r="G27" t="str">
            <v>Susan Horn</v>
          </cell>
          <cell r="H27">
            <v>8284528293</v>
          </cell>
          <cell r="I27">
            <v>8284528293</v>
          </cell>
          <cell r="K27">
            <v>37164</v>
          </cell>
          <cell r="L27">
            <v>451947</v>
          </cell>
          <cell r="M27">
            <v>36799</v>
          </cell>
          <cell r="N27">
            <v>39268398</v>
          </cell>
          <cell r="O27">
            <v>80644789</v>
          </cell>
          <cell r="P27">
            <v>4799738</v>
          </cell>
          <cell r="Q27">
            <v>2863953</v>
          </cell>
          <cell r="R27">
            <v>4458037</v>
          </cell>
          <cell r="S27">
            <v>1573469</v>
          </cell>
          <cell r="V27">
            <v>37164</v>
          </cell>
          <cell r="W27">
            <v>10929</v>
          </cell>
          <cell r="X27">
            <v>3</v>
          </cell>
          <cell r="Y27">
            <v>6526</v>
          </cell>
          <cell r="Z27">
            <v>26390</v>
          </cell>
          <cell r="AA27">
            <v>5271</v>
          </cell>
          <cell r="AB27">
            <v>0</v>
          </cell>
          <cell r="AC27">
            <v>0</v>
          </cell>
          <cell r="AD27">
            <v>0</v>
          </cell>
          <cell r="AE27">
            <v>0</v>
          </cell>
          <cell r="AF27">
            <v>0</v>
          </cell>
        </row>
        <row r="28">
          <cell r="A28">
            <v>3400027</v>
          </cell>
          <cell r="C28" t="str">
            <v>Lenoir Memorial Hospital</v>
          </cell>
          <cell r="D28">
            <v>36799</v>
          </cell>
          <cell r="E28">
            <v>4</v>
          </cell>
          <cell r="G28" t="str">
            <v>Sarah  Mayo</v>
          </cell>
          <cell r="H28">
            <v>2525227903</v>
          </cell>
          <cell r="I28">
            <v>2525227903</v>
          </cell>
          <cell r="K28">
            <v>37164</v>
          </cell>
          <cell r="L28">
            <v>8735383</v>
          </cell>
          <cell r="M28">
            <v>36799</v>
          </cell>
          <cell r="N28">
            <v>61765462</v>
          </cell>
          <cell r="O28">
            <v>118178901</v>
          </cell>
          <cell r="P28">
            <v>9611426</v>
          </cell>
          <cell r="Q28">
            <v>5808518</v>
          </cell>
          <cell r="R28">
            <v>3846599</v>
          </cell>
          <cell r="S28">
            <v>1727780</v>
          </cell>
          <cell r="V28">
            <v>37164</v>
          </cell>
          <cell r="W28">
            <v>0</v>
          </cell>
          <cell r="X28">
            <v>0</v>
          </cell>
          <cell r="Y28">
            <v>0</v>
          </cell>
          <cell r="Z28">
            <v>0</v>
          </cell>
          <cell r="AA28">
            <v>0</v>
          </cell>
          <cell r="AB28">
            <v>0</v>
          </cell>
          <cell r="AC28">
            <v>0</v>
          </cell>
          <cell r="AD28">
            <v>0</v>
          </cell>
          <cell r="AE28">
            <v>0</v>
          </cell>
          <cell r="AF28">
            <v>0</v>
          </cell>
        </row>
        <row r="29">
          <cell r="A29">
            <v>3400028</v>
          </cell>
          <cell r="C29" t="str">
            <v>Cape Fear Valley Med. Ctr.</v>
          </cell>
          <cell r="D29">
            <v>36799</v>
          </cell>
          <cell r="E29">
            <v>4</v>
          </cell>
          <cell r="G29" t="str">
            <v>Lawrence C. Miller</v>
          </cell>
          <cell r="H29">
            <v>9106096440</v>
          </cell>
          <cell r="I29">
            <v>9106096440</v>
          </cell>
          <cell r="K29">
            <v>37164</v>
          </cell>
          <cell r="L29">
            <v>45576957</v>
          </cell>
          <cell r="M29">
            <v>36799</v>
          </cell>
          <cell r="N29">
            <v>269144801</v>
          </cell>
          <cell r="O29">
            <v>653449325</v>
          </cell>
          <cell r="P29">
            <v>110665237</v>
          </cell>
          <cell r="Q29">
            <v>42874283</v>
          </cell>
          <cell r="R29">
            <v>21312051</v>
          </cell>
          <cell r="S29">
            <v>10438123</v>
          </cell>
          <cell r="V29">
            <v>37164</v>
          </cell>
          <cell r="W29">
            <v>0</v>
          </cell>
          <cell r="X29">
            <v>0</v>
          </cell>
          <cell r="Y29">
            <v>0</v>
          </cell>
          <cell r="Z29">
            <v>0</v>
          </cell>
          <cell r="AA29">
            <v>0</v>
          </cell>
          <cell r="AB29">
            <v>0</v>
          </cell>
          <cell r="AC29">
            <v>0</v>
          </cell>
          <cell r="AD29">
            <v>0</v>
          </cell>
          <cell r="AE29">
            <v>0</v>
          </cell>
          <cell r="AF29">
            <v>0</v>
          </cell>
        </row>
        <row r="30">
          <cell r="A30">
            <v>3400030</v>
          </cell>
          <cell r="C30" t="str">
            <v>Duke University Medical Center</v>
          </cell>
          <cell r="D30">
            <v>36707</v>
          </cell>
          <cell r="E30">
            <v>0</v>
          </cell>
          <cell r="G30" t="str">
            <v>Stuart Smith</v>
          </cell>
          <cell r="H30">
            <v>9194166826</v>
          </cell>
          <cell r="I30">
            <v>9194166826</v>
          </cell>
          <cell r="K30">
            <v>37072</v>
          </cell>
          <cell r="L30">
            <v>46953560</v>
          </cell>
          <cell r="M30">
            <v>36707</v>
          </cell>
          <cell r="N30">
            <v>605605436</v>
          </cell>
          <cell r="O30">
            <v>1149359827</v>
          </cell>
          <cell r="P30">
            <v>116908088</v>
          </cell>
          <cell r="Q30">
            <v>65906218</v>
          </cell>
          <cell r="R30">
            <v>23374641</v>
          </cell>
          <cell r="S30">
            <v>13371265</v>
          </cell>
          <cell r="V30">
            <v>37072</v>
          </cell>
          <cell r="W30">
            <v>14258386</v>
          </cell>
          <cell r="X30">
            <v>3246</v>
          </cell>
          <cell r="Y30">
            <v>4022006</v>
          </cell>
          <cell r="Z30">
            <v>2425953</v>
          </cell>
          <cell r="AA30">
            <v>699031</v>
          </cell>
          <cell r="AB30">
            <v>0</v>
          </cell>
          <cell r="AC30">
            <v>0</v>
          </cell>
          <cell r="AD30">
            <v>0</v>
          </cell>
          <cell r="AE30">
            <v>0</v>
          </cell>
          <cell r="AF30">
            <v>0</v>
          </cell>
        </row>
        <row r="31">
          <cell r="A31">
            <v>3401305</v>
          </cell>
          <cell r="B31">
            <v>3400031</v>
          </cell>
          <cell r="C31" t="str">
            <v>Swain County Hospital</v>
          </cell>
          <cell r="D31">
            <v>36799</v>
          </cell>
          <cell r="E31">
            <v>1</v>
          </cell>
          <cell r="G31" t="str">
            <v>Karen Ensley</v>
          </cell>
          <cell r="H31">
            <v>8285867364</v>
          </cell>
          <cell r="I31">
            <v>8285867364</v>
          </cell>
          <cell r="K31">
            <v>36525</v>
          </cell>
          <cell r="L31">
            <v>536992</v>
          </cell>
          <cell r="M31">
            <v>36799</v>
          </cell>
          <cell r="N31">
            <v>5327614</v>
          </cell>
          <cell r="O31">
            <v>5440016</v>
          </cell>
          <cell r="P31">
            <v>163669</v>
          </cell>
          <cell r="Q31">
            <v>162120</v>
          </cell>
          <cell r="R31">
            <v>278395</v>
          </cell>
          <cell r="S31">
            <v>266916</v>
          </cell>
          <cell r="V31">
            <v>36433</v>
          </cell>
          <cell r="W31">
            <v>0</v>
          </cell>
          <cell r="X31">
            <v>0</v>
          </cell>
          <cell r="Y31">
            <v>0</v>
          </cell>
          <cell r="Z31">
            <v>0</v>
          </cell>
          <cell r="AA31">
            <v>0</v>
          </cell>
          <cell r="AB31">
            <v>0</v>
          </cell>
          <cell r="AC31">
            <v>0</v>
          </cell>
          <cell r="AD31">
            <v>0</v>
          </cell>
          <cell r="AE31">
            <v>0</v>
          </cell>
          <cell r="AF31">
            <v>0</v>
          </cell>
        </row>
        <row r="32">
          <cell r="A32">
            <v>3400032</v>
          </cell>
          <cell r="C32" t="str">
            <v>Gaston Memorial Hospital</v>
          </cell>
          <cell r="D32">
            <v>36707</v>
          </cell>
          <cell r="E32">
            <v>4</v>
          </cell>
          <cell r="G32" t="str">
            <v>Carol Smith</v>
          </cell>
          <cell r="H32">
            <v>7048342168</v>
          </cell>
          <cell r="I32">
            <v>7048342168</v>
          </cell>
          <cell r="K32">
            <v>37072</v>
          </cell>
          <cell r="L32">
            <v>18521677</v>
          </cell>
          <cell r="M32">
            <v>36707</v>
          </cell>
          <cell r="N32">
            <v>143089716</v>
          </cell>
          <cell r="O32">
            <v>284373365</v>
          </cell>
          <cell r="P32">
            <v>26685583</v>
          </cell>
          <cell r="Q32">
            <v>13781879</v>
          </cell>
          <cell r="R32">
            <v>17958348</v>
          </cell>
          <cell r="S32">
            <v>8570595</v>
          </cell>
          <cell r="V32">
            <v>37072</v>
          </cell>
          <cell r="W32">
            <v>590678</v>
          </cell>
          <cell r="X32">
            <v>751</v>
          </cell>
          <cell r="Y32">
            <v>394537</v>
          </cell>
          <cell r="Z32">
            <v>188080</v>
          </cell>
          <cell r="AA32">
            <v>42467</v>
          </cell>
          <cell r="AB32">
            <v>229875</v>
          </cell>
          <cell r="AC32">
            <v>116</v>
          </cell>
          <cell r="AD32">
            <v>79857</v>
          </cell>
          <cell r="AE32">
            <v>152622</v>
          </cell>
          <cell r="AF32">
            <v>81847</v>
          </cell>
        </row>
        <row r="33">
          <cell r="A33">
            <v>3400035</v>
          </cell>
          <cell r="C33" t="str">
            <v>FirstHealth Richmond Memorial Hospital</v>
          </cell>
          <cell r="D33">
            <v>36799</v>
          </cell>
          <cell r="E33">
            <v>0</v>
          </cell>
          <cell r="G33" t="e">
            <v>#N/A</v>
          </cell>
          <cell r="H33" t="e">
            <v>#N/A</v>
          </cell>
          <cell r="I33" t="e">
            <v>#N/A</v>
          </cell>
          <cell r="K33">
            <v>36433</v>
          </cell>
          <cell r="L33">
            <v>54409439</v>
          </cell>
          <cell r="M33">
            <v>36799</v>
          </cell>
          <cell r="N33">
            <v>30722985</v>
          </cell>
          <cell r="O33">
            <v>65669684</v>
          </cell>
          <cell r="P33">
            <v>5951536</v>
          </cell>
          <cell r="Q33">
            <v>2714674</v>
          </cell>
          <cell r="R33">
            <v>4173764</v>
          </cell>
          <cell r="S33">
            <v>1442046</v>
          </cell>
          <cell r="V33">
            <v>36433</v>
          </cell>
          <cell r="W33">
            <v>49724</v>
          </cell>
          <cell r="X33">
            <v>37</v>
          </cell>
          <cell r="Y33">
            <v>17585</v>
          </cell>
          <cell r="Z33">
            <v>0</v>
          </cell>
          <cell r="AA33">
            <v>0</v>
          </cell>
          <cell r="AB33">
            <v>0</v>
          </cell>
          <cell r="AC33">
            <v>0</v>
          </cell>
          <cell r="AD33">
            <v>0</v>
          </cell>
          <cell r="AE33">
            <v>0</v>
          </cell>
          <cell r="AF33">
            <v>0</v>
          </cell>
        </row>
        <row r="34">
          <cell r="A34">
            <v>3400036</v>
          </cell>
          <cell r="C34" t="str">
            <v>Franklin Regional Medical Center</v>
          </cell>
          <cell r="D34">
            <v>36799</v>
          </cell>
          <cell r="E34">
            <v>0</v>
          </cell>
          <cell r="G34" t="str">
            <v>Rita Neeley</v>
          </cell>
          <cell r="H34">
            <v>9194965131</v>
          </cell>
          <cell r="I34">
            <v>9194965131</v>
          </cell>
          <cell r="K34">
            <v>36433</v>
          </cell>
          <cell r="L34">
            <v>2233535</v>
          </cell>
          <cell r="M34">
            <v>36799</v>
          </cell>
          <cell r="N34">
            <v>12722066</v>
          </cell>
          <cell r="O34">
            <v>38560181</v>
          </cell>
          <cell r="P34">
            <v>1889044</v>
          </cell>
          <cell r="Q34">
            <v>648792</v>
          </cell>
          <cell r="R34">
            <v>2231593</v>
          </cell>
          <cell r="S34">
            <v>692242</v>
          </cell>
          <cell r="V34">
            <v>36433</v>
          </cell>
          <cell r="W34">
            <v>0</v>
          </cell>
          <cell r="X34">
            <v>0</v>
          </cell>
          <cell r="Y34">
            <v>0</v>
          </cell>
          <cell r="Z34">
            <v>0</v>
          </cell>
          <cell r="AA34">
            <v>0</v>
          </cell>
          <cell r="AB34">
            <v>0</v>
          </cell>
          <cell r="AC34">
            <v>0</v>
          </cell>
          <cell r="AD34">
            <v>0</v>
          </cell>
          <cell r="AE34">
            <v>0</v>
          </cell>
          <cell r="AF34">
            <v>0</v>
          </cell>
        </row>
        <row r="35">
          <cell r="A35">
            <v>3400037</v>
          </cell>
          <cell r="C35" t="str">
            <v>Kings Mountain Hospital</v>
          </cell>
          <cell r="D35">
            <v>36891</v>
          </cell>
          <cell r="E35">
            <v>4</v>
          </cell>
          <cell r="G35" t="str">
            <v>Terry Edwards</v>
          </cell>
          <cell r="H35">
            <v>7047393601</v>
          </cell>
          <cell r="I35">
            <v>7047393601</v>
          </cell>
          <cell r="K35">
            <v>37256</v>
          </cell>
          <cell r="L35">
            <v>3820104</v>
          </cell>
          <cell r="M35">
            <v>36891</v>
          </cell>
          <cell r="N35">
            <v>11315703</v>
          </cell>
          <cell r="O35">
            <v>24401747.75</v>
          </cell>
          <cell r="P35">
            <v>2046334.25</v>
          </cell>
          <cell r="Q35">
            <v>1005235.25</v>
          </cell>
          <cell r="R35">
            <v>1057402.5</v>
          </cell>
          <cell r="S35">
            <v>423294.5</v>
          </cell>
          <cell r="V35">
            <v>37256</v>
          </cell>
          <cell r="W35">
            <v>26949</v>
          </cell>
          <cell r="X35">
            <v>22</v>
          </cell>
          <cell r="Y35">
            <v>10536</v>
          </cell>
          <cell r="Z35">
            <v>30895</v>
          </cell>
          <cell r="AA35">
            <v>9345</v>
          </cell>
          <cell r="AB35">
            <v>0</v>
          </cell>
          <cell r="AC35">
            <v>0</v>
          </cell>
          <cell r="AD35">
            <v>0</v>
          </cell>
          <cell r="AE35">
            <v>0</v>
          </cell>
          <cell r="AF35">
            <v>0</v>
          </cell>
        </row>
        <row r="36">
          <cell r="A36">
            <v>3400038</v>
          </cell>
          <cell r="C36" t="str">
            <v>Beaufort County Hospital Association, Inc.</v>
          </cell>
          <cell r="D36">
            <v>36799</v>
          </cell>
          <cell r="E36">
            <v>4</v>
          </cell>
          <cell r="G36" t="str">
            <v>Billy Bedsole</v>
          </cell>
          <cell r="H36">
            <v>2529754205</v>
          </cell>
          <cell r="I36">
            <v>2529754205</v>
          </cell>
          <cell r="K36">
            <v>37164</v>
          </cell>
          <cell r="L36">
            <v>4714702</v>
          </cell>
          <cell r="M36">
            <v>36799</v>
          </cell>
          <cell r="N36">
            <v>26173451</v>
          </cell>
          <cell r="O36">
            <v>53029271</v>
          </cell>
          <cell r="P36">
            <v>4766100</v>
          </cell>
          <cell r="Q36">
            <v>2220584</v>
          </cell>
          <cell r="R36">
            <v>2601722</v>
          </cell>
          <cell r="S36">
            <v>1079243</v>
          </cell>
          <cell r="V36">
            <v>36799</v>
          </cell>
          <cell r="W36">
            <v>0</v>
          </cell>
          <cell r="X36">
            <v>0</v>
          </cell>
          <cell r="Y36">
            <v>0</v>
          </cell>
          <cell r="Z36">
            <v>0</v>
          </cell>
          <cell r="AA36">
            <v>0</v>
          </cell>
          <cell r="AB36">
            <v>0</v>
          </cell>
          <cell r="AC36">
            <v>0</v>
          </cell>
          <cell r="AD36">
            <v>0</v>
          </cell>
          <cell r="AE36">
            <v>0</v>
          </cell>
          <cell r="AF36">
            <v>0</v>
          </cell>
        </row>
        <row r="37">
          <cell r="A37">
            <v>3400039</v>
          </cell>
          <cell r="C37" t="str">
            <v>Iredell Memorial Hospital</v>
          </cell>
          <cell r="D37">
            <v>36799</v>
          </cell>
          <cell r="E37">
            <v>0</v>
          </cell>
          <cell r="G37" t="str">
            <v>Karen Travers</v>
          </cell>
          <cell r="H37">
            <v>7048784505</v>
          </cell>
          <cell r="I37">
            <v>7048784505</v>
          </cell>
          <cell r="K37">
            <v>37164</v>
          </cell>
          <cell r="L37">
            <v>10218020</v>
          </cell>
          <cell r="M37">
            <v>36799</v>
          </cell>
          <cell r="N37">
            <v>76898765</v>
          </cell>
          <cell r="O37">
            <v>160623251</v>
          </cell>
          <cell r="P37">
            <v>7719505</v>
          </cell>
          <cell r="Q37">
            <v>4503856</v>
          </cell>
          <cell r="R37">
            <v>2803153</v>
          </cell>
          <cell r="S37">
            <v>1336339</v>
          </cell>
          <cell r="V37">
            <v>37164</v>
          </cell>
          <cell r="W37">
            <v>23297</v>
          </cell>
          <cell r="X37">
            <v>7</v>
          </cell>
          <cell r="Y37">
            <v>2082</v>
          </cell>
          <cell r="Z37">
            <v>5103</v>
          </cell>
          <cell r="AA37">
            <v>688</v>
          </cell>
          <cell r="AB37">
            <v>0</v>
          </cell>
          <cell r="AC37">
            <v>0</v>
          </cell>
          <cell r="AD37">
            <v>0</v>
          </cell>
          <cell r="AE37">
            <v>0</v>
          </cell>
          <cell r="AF37">
            <v>0</v>
          </cell>
        </row>
        <row r="38">
          <cell r="A38">
            <v>3400040</v>
          </cell>
          <cell r="C38" t="str">
            <v>Pitt County Memorial Hospital</v>
          </cell>
          <cell r="D38">
            <v>36799</v>
          </cell>
          <cell r="E38">
            <v>4</v>
          </cell>
          <cell r="G38" t="str">
            <v>Amelia Bryant</v>
          </cell>
          <cell r="H38">
            <v>2528164403</v>
          </cell>
          <cell r="I38">
            <v>2528164403</v>
          </cell>
          <cell r="K38">
            <v>37164</v>
          </cell>
          <cell r="L38">
            <v>21908918</v>
          </cell>
          <cell r="M38">
            <v>36799</v>
          </cell>
          <cell r="N38">
            <v>325417978</v>
          </cell>
          <cell r="O38">
            <v>525319811</v>
          </cell>
          <cell r="P38">
            <v>81430381</v>
          </cell>
          <cell r="Q38">
            <v>60092662</v>
          </cell>
          <cell r="R38">
            <v>9486203</v>
          </cell>
          <cell r="S38">
            <v>6228453</v>
          </cell>
          <cell r="V38">
            <v>37164</v>
          </cell>
          <cell r="W38">
            <v>0</v>
          </cell>
          <cell r="X38">
            <v>0</v>
          </cell>
          <cell r="Y38">
            <v>0</v>
          </cell>
          <cell r="Z38">
            <v>0</v>
          </cell>
          <cell r="AA38">
            <v>0</v>
          </cell>
          <cell r="AB38">
            <v>0</v>
          </cell>
          <cell r="AC38">
            <v>0</v>
          </cell>
          <cell r="AD38">
            <v>0</v>
          </cell>
          <cell r="AE38">
            <v>0</v>
          </cell>
          <cell r="AF38">
            <v>0</v>
          </cell>
        </row>
        <row r="39">
          <cell r="A39">
            <v>3400041</v>
          </cell>
          <cell r="C39" t="str">
            <v>Caldwell Memorial Hospital</v>
          </cell>
          <cell r="D39">
            <v>36799</v>
          </cell>
          <cell r="E39">
            <v>0</v>
          </cell>
          <cell r="G39" t="str">
            <v>Sandra Farmer</v>
          </cell>
          <cell r="H39">
            <v>8287575187</v>
          </cell>
          <cell r="I39">
            <v>8287575187</v>
          </cell>
          <cell r="K39">
            <v>0</v>
          </cell>
          <cell r="L39">
            <v>0</v>
          </cell>
          <cell r="M39">
            <v>36799</v>
          </cell>
          <cell r="N39">
            <v>34351506</v>
          </cell>
          <cell r="O39">
            <v>67713387</v>
          </cell>
          <cell r="P39">
            <v>5414512</v>
          </cell>
          <cell r="Q39">
            <v>3179345</v>
          </cell>
          <cell r="R39">
            <v>2973113</v>
          </cell>
          <cell r="S39">
            <v>1479201</v>
          </cell>
          <cell r="V39">
            <v>36433</v>
          </cell>
          <cell r="W39">
            <v>38967</v>
          </cell>
          <cell r="X39">
            <v>13</v>
          </cell>
          <cell r="Y39">
            <v>3644</v>
          </cell>
          <cell r="Z39">
            <v>7168</v>
          </cell>
          <cell r="AA39">
            <v>409</v>
          </cell>
          <cell r="AB39">
            <v>0</v>
          </cell>
          <cell r="AC39">
            <v>0</v>
          </cell>
          <cell r="AD39">
            <v>0</v>
          </cell>
          <cell r="AE39">
            <v>0</v>
          </cell>
          <cell r="AF39">
            <v>0</v>
          </cell>
        </row>
        <row r="40">
          <cell r="A40">
            <v>3400042</v>
          </cell>
          <cell r="C40" t="str">
            <v>Onslow Memorial Hospital</v>
          </cell>
          <cell r="D40">
            <v>36799</v>
          </cell>
          <cell r="E40">
            <v>4</v>
          </cell>
          <cell r="G40" t="str">
            <v>Roy Smith</v>
          </cell>
          <cell r="H40">
            <v>9105772985</v>
          </cell>
          <cell r="I40">
            <v>9105772985</v>
          </cell>
          <cell r="K40">
            <v>37164</v>
          </cell>
          <cell r="L40">
            <v>9242832</v>
          </cell>
          <cell r="M40">
            <v>36799</v>
          </cell>
          <cell r="N40">
            <v>59458195</v>
          </cell>
          <cell r="O40">
            <v>103000962</v>
          </cell>
          <cell r="P40">
            <v>10676410</v>
          </cell>
          <cell r="Q40">
            <v>7328946</v>
          </cell>
          <cell r="R40">
            <v>4251443</v>
          </cell>
          <cell r="S40">
            <v>2024724</v>
          </cell>
          <cell r="V40">
            <v>37164</v>
          </cell>
          <cell r="W40">
            <v>0</v>
          </cell>
          <cell r="X40">
            <v>0</v>
          </cell>
          <cell r="Y40">
            <v>0</v>
          </cell>
          <cell r="Z40">
            <v>0</v>
          </cell>
          <cell r="AA40">
            <v>0</v>
          </cell>
          <cell r="AB40">
            <v>0</v>
          </cell>
          <cell r="AC40">
            <v>0</v>
          </cell>
          <cell r="AD40">
            <v>0</v>
          </cell>
          <cell r="AE40">
            <v>0</v>
          </cell>
          <cell r="AF40">
            <v>0</v>
          </cell>
        </row>
        <row r="41">
          <cell r="A41">
            <v>3400044</v>
          </cell>
          <cell r="C41" t="str">
            <v>Alleghany Memorial Hospital</v>
          </cell>
          <cell r="D41">
            <v>36799</v>
          </cell>
          <cell r="E41">
            <v>0</v>
          </cell>
          <cell r="G41" t="str">
            <v>Ralph A. Castillo</v>
          </cell>
          <cell r="H41">
            <v>3363723276</v>
          </cell>
          <cell r="I41">
            <v>3363723276</v>
          </cell>
          <cell r="K41">
            <v>0</v>
          </cell>
          <cell r="L41">
            <v>0</v>
          </cell>
          <cell r="M41">
            <v>36799</v>
          </cell>
          <cell r="N41">
            <v>6628356</v>
          </cell>
          <cell r="O41">
            <v>10674288</v>
          </cell>
          <cell r="P41">
            <v>787739</v>
          </cell>
          <cell r="Q41">
            <v>590135</v>
          </cell>
          <cell r="R41">
            <v>339443</v>
          </cell>
          <cell r="S41">
            <v>223890</v>
          </cell>
          <cell r="V41">
            <v>36433</v>
          </cell>
          <cell r="W41">
            <v>0</v>
          </cell>
          <cell r="X41">
            <v>0</v>
          </cell>
          <cell r="Y41">
            <v>0</v>
          </cell>
          <cell r="Z41">
            <v>0</v>
          </cell>
          <cell r="AA41">
            <v>0</v>
          </cell>
          <cell r="AB41">
            <v>0</v>
          </cell>
          <cell r="AC41">
            <v>0</v>
          </cell>
          <cell r="AD41">
            <v>0</v>
          </cell>
          <cell r="AE41">
            <v>0</v>
          </cell>
          <cell r="AF41">
            <v>0</v>
          </cell>
        </row>
        <row r="42">
          <cell r="A42">
            <v>3400045</v>
          </cell>
          <cell r="C42" t="str">
            <v>Blowing Rock Hospital</v>
          </cell>
          <cell r="D42">
            <v>36799</v>
          </cell>
          <cell r="E42">
            <v>0</v>
          </cell>
          <cell r="G42" t="str">
            <v>Linda Heaton</v>
          </cell>
          <cell r="H42">
            <v>8282953136</v>
          </cell>
          <cell r="I42">
            <v>8282953136</v>
          </cell>
          <cell r="K42">
            <v>36433</v>
          </cell>
          <cell r="L42">
            <v>101050</v>
          </cell>
          <cell r="M42">
            <v>36799</v>
          </cell>
          <cell r="N42">
            <v>5845975</v>
          </cell>
          <cell r="O42">
            <v>7200400</v>
          </cell>
          <cell r="P42">
            <v>21410</v>
          </cell>
          <cell r="Q42">
            <v>16640</v>
          </cell>
          <cell r="R42">
            <v>27428</v>
          </cell>
          <cell r="S42">
            <v>21215</v>
          </cell>
          <cell r="V42">
            <v>36433</v>
          </cell>
          <cell r="W42">
            <v>0</v>
          </cell>
          <cell r="X42">
            <v>0</v>
          </cell>
          <cell r="Y42">
            <v>0</v>
          </cell>
          <cell r="Z42">
            <v>0</v>
          </cell>
          <cell r="AA42">
            <v>0</v>
          </cell>
          <cell r="AB42">
            <v>0</v>
          </cell>
          <cell r="AC42">
            <v>0</v>
          </cell>
          <cell r="AD42">
            <v>0</v>
          </cell>
          <cell r="AE42">
            <v>0</v>
          </cell>
          <cell r="AF42">
            <v>0</v>
          </cell>
        </row>
        <row r="43">
          <cell r="A43">
            <v>3400047</v>
          </cell>
          <cell r="C43" t="str">
            <v>N. C. Baptist Hospital</v>
          </cell>
          <cell r="D43">
            <v>36707</v>
          </cell>
          <cell r="E43">
            <v>0</v>
          </cell>
          <cell r="G43" t="str">
            <v>Karin Mendenhall</v>
          </cell>
          <cell r="H43">
            <v>3367130277</v>
          </cell>
          <cell r="I43">
            <v>3367166203</v>
          </cell>
          <cell r="K43">
            <v>37072</v>
          </cell>
          <cell r="L43">
            <v>26790023</v>
          </cell>
          <cell r="M43">
            <v>36707</v>
          </cell>
          <cell r="N43">
            <v>447443314</v>
          </cell>
          <cell r="O43">
            <v>670963960</v>
          </cell>
          <cell r="P43">
            <v>76991682</v>
          </cell>
          <cell r="Q43">
            <v>51674845</v>
          </cell>
          <cell r="R43">
            <v>16967432</v>
          </cell>
          <cell r="S43">
            <v>18513040</v>
          </cell>
          <cell r="V43">
            <v>37072</v>
          </cell>
          <cell r="W43">
            <v>5979668.0999999996</v>
          </cell>
          <cell r="X43">
            <v>2190</v>
          </cell>
          <cell r="Y43">
            <v>1783618.68</v>
          </cell>
          <cell r="Z43">
            <v>677111.28</v>
          </cell>
          <cell r="AA43">
            <v>337072.4</v>
          </cell>
          <cell r="AB43">
            <v>9590.44</v>
          </cell>
          <cell r="AC43">
            <v>10</v>
          </cell>
          <cell r="AD43">
            <v>3594.2</v>
          </cell>
          <cell r="AE43">
            <v>6045.99</v>
          </cell>
          <cell r="AF43">
            <v>2437.92</v>
          </cell>
        </row>
        <row r="44">
          <cell r="A44">
            <v>3400048</v>
          </cell>
          <cell r="C44" t="str">
            <v>St. Joseph's of the Pine Closed</v>
          </cell>
          <cell r="D44" t="e">
            <v>#N/A</v>
          </cell>
          <cell r="E44" t="str">
            <v>Closed</v>
          </cell>
          <cell r="G44" t="str">
            <v>CLOSED</v>
          </cell>
          <cell r="H44" t="str">
            <v>CLOSED</v>
          </cell>
          <cell r="I44" t="str">
            <v>CLOSED</v>
          </cell>
          <cell r="K44">
            <v>0</v>
          </cell>
          <cell r="L44">
            <v>0</v>
          </cell>
          <cell r="M44" t="e">
            <v>#N/A</v>
          </cell>
          <cell r="N44" t="e">
            <v>#N/A</v>
          </cell>
          <cell r="O44" t="e">
            <v>#N/A</v>
          </cell>
          <cell r="P44" t="e">
            <v>#N/A</v>
          </cell>
          <cell r="Q44" t="e">
            <v>#N/A</v>
          </cell>
          <cell r="R44" t="e">
            <v>#N/A</v>
          </cell>
          <cell r="S44" t="e">
            <v>#N/A</v>
          </cell>
          <cell r="V44">
            <v>35703</v>
          </cell>
          <cell r="W44">
            <v>0</v>
          </cell>
          <cell r="X44">
            <v>0</v>
          </cell>
          <cell r="Y44">
            <v>0</v>
          </cell>
          <cell r="Z44">
            <v>0</v>
          </cell>
          <cell r="AA44">
            <v>0</v>
          </cell>
          <cell r="AB44">
            <v>0</v>
          </cell>
          <cell r="AC44">
            <v>0</v>
          </cell>
          <cell r="AD44">
            <v>0</v>
          </cell>
          <cell r="AE44">
            <v>0</v>
          </cell>
          <cell r="AF44">
            <v>0</v>
          </cell>
        </row>
        <row r="45">
          <cell r="A45">
            <v>3400049</v>
          </cell>
          <cell r="C45" t="str">
            <v>North Carolina Specialty Hospital</v>
          </cell>
          <cell r="D45">
            <v>36799</v>
          </cell>
          <cell r="E45">
            <v>0</v>
          </cell>
          <cell r="G45" t="str">
            <v>Rob Miner</v>
          </cell>
          <cell r="H45">
            <v>9199569301</v>
          </cell>
          <cell r="I45">
            <v>9199569301</v>
          </cell>
          <cell r="K45">
            <v>0</v>
          </cell>
          <cell r="L45">
            <v>0</v>
          </cell>
          <cell r="M45">
            <v>36799</v>
          </cell>
          <cell r="N45">
            <v>6120906</v>
          </cell>
          <cell r="O45">
            <v>8023029</v>
          </cell>
          <cell r="P45">
            <v>7641</v>
          </cell>
          <cell r="Q45">
            <v>7666</v>
          </cell>
          <cell r="R45">
            <v>202250</v>
          </cell>
          <cell r="S45">
            <v>163019</v>
          </cell>
          <cell r="V45">
            <v>36433</v>
          </cell>
          <cell r="W45">
            <v>0</v>
          </cell>
          <cell r="X45">
            <v>0</v>
          </cell>
          <cell r="Y45">
            <v>0</v>
          </cell>
          <cell r="Z45">
            <v>0</v>
          </cell>
          <cell r="AA45">
            <v>0</v>
          </cell>
          <cell r="AB45">
            <v>0</v>
          </cell>
          <cell r="AC45">
            <v>0</v>
          </cell>
          <cell r="AD45">
            <v>0</v>
          </cell>
          <cell r="AE45">
            <v>0</v>
          </cell>
          <cell r="AF45">
            <v>0</v>
          </cell>
        </row>
        <row r="46">
          <cell r="A46">
            <v>3400050</v>
          </cell>
          <cell r="C46" t="str">
            <v>Southeastern Regional Medical Center</v>
          </cell>
          <cell r="D46">
            <v>36799</v>
          </cell>
          <cell r="E46">
            <v>0</v>
          </cell>
          <cell r="G46" t="str">
            <v>William J. Gutekunst</v>
          </cell>
          <cell r="H46">
            <v>9106715804</v>
          </cell>
          <cell r="I46">
            <v>9106715804</v>
          </cell>
          <cell r="K46">
            <v>36433</v>
          </cell>
          <cell r="L46">
            <v>3413303</v>
          </cell>
          <cell r="M46">
            <v>36799</v>
          </cell>
          <cell r="N46">
            <v>99538451</v>
          </cell>
          <cell r="O46">
            <v>210514345</v>
          </cell>
          <cell r="P46">
            <v>29493842</v>
          </cell>
          <cell r="Q46">
            <v>16430390</v>
          </cell>
          <cell r="R46">
            <v>12527272</v>
          </cell>
          <cell r="S46">
            <v>6318245</v>
          </cell>
          <cell r="V46">
            <v>36433</v>
          </cell>
          <cell r="W46">
            <v>22788</v>
          </cell>
          <cell r="X46">
            <v>30</v>
          </cell>
          <cell r="Y46">
            <v>18227</v>
          </cell>
          <cell r="Z46">
            <v>0</v>
          </cell>
          <cell r="AA46">
            <v>0</v>
          </cell>
          <cell r="AB46">
            <v>0</v>
          </cell>
          <cell r="AC46">
            <v>0</v>
          </cell>
          <cell r="AD46">
            <v>0</v>
          </cell>
          <cell r="AE46">
            <v>0</v>
          </cell>
          <cell r="AF46">
            <v>0</v>
          </cell>
        </row>
        <row r="47">
          <cell r="A47">
            <v>3400051</v>
          </cell>
          <cell r="C47" t="str">
            <v>Watauga Medical Center</v>
          </cell>
          <cell r="D47">
            <v>36799</v>
          </cell>
          <cell r="E47">
            <v>4</v>
          </cell>
          <cell r="G47" t="str">
            <v>Will Grant</v>
          </cell>
          <cell r="H47">
            <v>8282624119</v>
          </cell>
          <cell r="I47">
            <v>8282624119</v>
          </cell>
          <cell r="K47">
            <v>37164</v>
          </cell>
          <cell r="L47">
            <v>2498529</v>
          </cell>
          <cell r="M47">
            <v>36799</v>
          </cell>
          <cell r="N47">
            <v>39605999</v>
          </cell>
          <cell r="O47">
            <v>82858954</v>
          </cell>
          <cell r="P47">
            <v>3972060</v>
          </cell>
          <cell r="Q47">
            <v>2294848</v>
          </cell>
          <cell r="R47">
            <v>2121185</v>
          </cell>
          <cell r="S47">
            <v>874210</v>
          </cell>
          <cell r="V47">
            <v>37164</v>
          </cell>
          <cell r="W47">
            <v>0</v>
          </cell>
          <cell r="X47">
            <v>0</v>
          </cell>
          <cell r="Y47">
            <v>0</v>
          </cell>
          <cell r="Z47">
            <v>0</v>
          </cell>
          <cell r="AA47">
            <v>0</v>
          </cell>
          <cell r="AB47">
            <v>0</v>
          </cell>
          <cell r="AC47">
            <v>0</v>
          </cell>
          <cell r="AD47">
            <v>0</v>
          </cell>
          <cell r="AE47">
            <v>0</v>
          </cell>
          <cell r="AF47">
            <v>0</v>
          </cell>
        </row>
        <row r="48">
          <cell r="A48">
            <v>3400052</v>
          </cell>
          <cell r="C48" t="str">
            <v>Davie County Hospital</v>
          </cell>
          <cell r="D48">
            <v>36891</v>
          </cell>
          <cell r="G48" t="str">
            <v>Janet C. Henry</v>
          </cell>
          <cell r="H48">
            <v>3362771008</v>
          </cell>
          <cell r="I48">
            <v>3362771008</v>
          </cell>
          <cell r="K48">
            <v>36525</v>
          </cell>
          <cell r="L48">
            <v>416514</v>
          </cell>
          <cell r="M48">
            <v>36891</v>
          </cell>
          <cell r="N48">
            <v>4295818.5</v>
          </cell>
          <cell r="O48">
            <v>4323572.25</v>
          </cell>
          <cell r="P48">
            <v>24463.25</v>
          </cell>
          <cell r="Q48">
            <v>37320.25</v>
          </cell>
          <cell r="R48">
            <v>204778</v>
          </cell>
          <cell r="S48">
            <v>229599.75</v>
          </cell>
          <cell r="V48">
            <v>36525</v>
          </cell>
          <cell r="W48">
            <v>0</v>
          </cell>
          <cell r="X48">
            <v>0</v>
          </cell>
          <cell r="Y48">
            <v>0</v>
          </cell>
          <cell r="Z48">
            <v>0</v>
          </cell>
          <cell r="AA48">
            <v>0</v>
          </cell>
          <cell r="AB48">
            <v>0</v>
          </cell>
          <cell r="AC48">
            <v>0</v>
          </cell>
          <cell r="AD48">
            <v>0</v>
          </cell>
          <cell r="AE48">
            <v>0</v>
          </cell>
          <cell r="AF48">
            <v>0</v>
          </cell>
        </row>
        <row r="49">
          <cell r="A49">
            <v>3400053</v>
          </cell>
          <cell r="C49" t="str">
            <v>Presbyterian Health Services</v>
          </cell>
          <cell r="D49">
            <v>36891</v>
          </cell>
          <cell r="E49">
            <v>0</v>
          </cell>
          <cell r="G49" t="str">
            <v>Lisa Griffin</v>
          </cell>
          <cell r="H49">
            <v>7043843462</v>
          </cell>
          <cell r="I49">
            <v>7043843462</v>
          </cell>
          <cell r="K49">
            <v>0</v>
          </cell>
          <cell r="L49">
            <v>0</v>
          </cell>
          <cell r="M49">
            <v>36891</v>
          </cell>
          <cell r="N49">
            <v>239570833.75</v>
          </cell>
          <cell r="O49">
            <v>534719878.75</v>
          </cell>
          <cell r="P49">
            <v>17351790</v>
          </cell>
          <cell r="Q49">
            <v>8549611.5</v>
          </cell>
          <cell r="R49">
            <v>2569420</v>
          </cell>
          <cell r="S49">
            <v>1044981.5</v>
          </cell>
          <cell r="V49">
            <v>36891</v>
          </cell>
          <cell r="W49">
            <v>1231122</v>
          </cell>
          <cell r="X49">
            <v>439</v>
          </cell>
          <cell r="Y49">
            <v>248771</v>
          </cell>
          <cell r="Z49">
            <v>409000</v>
          </cell>
          <cell r="AA49">
            <v>49821</v>
          </cell>
          <cell r="AB49">
            <v>8309465</v>
          </cell>
          <cell r="AC49">
            <v>5143</v>
          </cell>
          <cell r="AD49">
            <v>3029732</v>
          </cell>
          <cell r="AE49">
            <v>3276929</v>
          </cell>
          <cell r="AF49">
            <v>848508</v>
          </cell>
        </row>
        <row r="50">
          <cell r="A50">
            <v>3401309</v>
          </cell>
          <cell r="B50">
            <v>3400054</v>
          </cell>
          <cell r="C50" t="str">
            <v>District Memorial Hospital</v>
          </cell>
          <cell r="D50">
            <v>36799</v>
          </cell>
          <cell r="E50">
            <v>1</v>
          </cell>
          <cell r="G50" t="str">
            <v>Mike Diken</v>
          </cell>
          <cell r="H50">
            <v>8283211291</v>
          </cell>
          <cell r="I50">
            <v>8283211291</v>
          </cell>
          <cell r="K50">
            <v>0</v>
          </cell>
          <cell r="L50">
            <v>0</v>
          </cell>
          <cell r="M50">
            <v>36799</v>
          </cell>
          <cell r="N50">
            <v>5836398.0290556904</v>
          </cell>
          <cell r="O50">
            <v>8721865.0314769968</v>
          </cell>
          <cell r="P50">
            <v>291187.61985472153</v>
          </cell>
          <cell r="Q50">
            <v>225155.93220338982</v>
          </cell>
          <cell r="R50">
            <v>478983.64164648909</v>
          </cell>
          <cell r="S50">
            <v>302042.0823244552</v>
          </cell>
          <cell r="V50">
            <v>36068</v>
          </cell>
          <cell r="W50">
            <v>0</v>
          </cell>
          <cell r="X50">
            <v>0</v>
          </cell>
          <cell r="Y50">
            <v>0</v>
          </cell>
          <cell r="Z50">
            <v>0</v>
          </cell>
          <cell r="AA50">
            <v>0</v>
          </cell>
          <cell r="AB50">
            <v>0</v>
          </cell>
          <cell r="AC50">
            <v>0</v>
          </cell>
          <cell r="AD50">
            <v>0</v>
          </cell>
          <cell r="AE50">
            <v>0</v>
          </cell>
          <cell r="AF50">
            <v>0</v>
          </cell>
        </row>
        <row r="51">
          <cell r="A51">
            <v>3400055</v>
          </cell>
          <cell r="C51" t="str">
            <v>Valdese General Hospital</v>
          </cell>
          <cell r="D51">
            <v>36891</v>
          </cell>
          <cell r="E51">
            <v>4</v>
          </cell>
          <cell r="G51" t="str">
            <v>Lillian Coffey</v>
          </cell>
          <cell r="H51">
            <v>8285805175</v>
          </cell>
          <cell r="I51">
            <v>8285805175</v>
          </cell>
          <cell r="K51">
            <v>37256</v>
          </cell>
          <cell r="L51">
            <v>1729814</v>
          </cell>
          <cell r="M51">
            <v>36891</v>
          </cell>
          <cell r="N51">
            <v>26356956</v>
          </cell>
          <cell r="O51">
            <v>50735571.75</v>
          </cell>
          <cell r="P51">
            <v>3310957.25</v>
          </cell>
          <cell r="Q51">
            <v>2297611.25</v>
          </cell>
          <cell r="R51">
            <v>2544049.5</v>
          </cell>
          <cell r="S51">
            <v>1209477</v>
          </cell>
          <cell r="V51">
            <v>37256</v>
          </cell>
          <cell r="W51">
            <v>0</v>
          </cell>
          <cell r="X51">
            <v>0</v>
          </cell>
          <cell r="Y51">
            <v>0</v>
          </cell>
          <cell r="Z51">
            <v>0</v>
          </cell>
          <cell r="AA51">
            <v>0</v>
          </cell>
          <cell r="AB51">
            <v>0</v>
          </cell>
          <cell r="AC51">
            <v>0</v>
          </cell>
          <cell r="AD51">
            <v>0</v>
          </cell>
          <cell r="AE51">
            <v>0</v>
          </cell>
          <cell r="AF51">
            <v>0</v>
          </cell>
        </row>
        <row r="52">
          <cell r="A52">
            <v>3400060</v>
          </cell>
          <cell r="C52" t="str">
            <v>Firsthealth Morehead Memorial Hospi</v>
          </cell>
          <cell r="D52">
            <v>36799</v>
          </cell>
          <cell r="E52">
            <v>0</v>
          </cell>
          <cell r="G52" t="str">
            <v>Tina kirkman</v>
          </cell>
          <cell r="H52">
            <v>3366239711</v>
          </cell>
          <cell r="I52">
            <v>3366239711</v>
          </cell>
          <cell r="K52">
            <v>0</v>
          </cell>
          <cell r="L52">
            <v>0</v>
          </cell>
          <cell r="M52">
            <v>36799</v>
          </cell>
          <cell r="N52">
            <v>39261170</v>
          </cell>
          <cell r="O52">
            <v>67732257</v>
          </cell>
          <cell r="P52">
            <v>3603565</v>
          </cell>
          <cell r="Q52">
            <v>2175069</v>
          </cell>
          <cell r="R52">
            <v>2729594</v>
          </cell>
          <cell r="S52">
            <v>1421197</v>
          </cell>
          <cell r="V52">
            <v>36433</v>
          </cell>
          <cell r="W52">
            <v>421495</v>
          </cell>
          <cell r="X52">
            <v>340</v>
          </cell>
          <cell r="Y52">
            <v>208733</v>
          </cell>
          <cell r="Z52">
            <v>415344</v>
          </cell>
          <cell r="AA52">
            <v>205421</v>
          </cell>
          <cell r="AB52">
            <v>0</v>
          </cell>
          <cell r="AC52">
            <v>0</v>
          </cell>
          <cell r="AD52">
            <v>0</v>
          </cell>
          <cell r="AE52">
            <v>0</v>
          </cell>
          <cell r="AF52">
            <v>0</v>
          </cell>
        </row>
        <row r="53">
          <cell r="A53">
            <v>3401303</v>
          </cell>
          <cell r="B53">
            <v>3400063</v>
          </cell>
          <cell r="C53" t="str">
            <v>First Health Montgomery Memorial Hospital</v>
          </cell>
          <cell r="D53">
            <v>36799</v>
          </cell>
          <cell r="E53">
            <v>1</v>
          </cell>
          <cell r="G53" t="str">
            <v>Bryan Hawkins</v>
          </cell>
          <cell r="H53">
            <v>9102151870</v>
          </cell>
          <cell r="I53">
            <v>9102151870</v>
          </cell>
          <cell r="K53">
            <v>36525</v>
          </cell>
          <cell r="L53">
            <v>894361</v>
          </cell>
          <cell r="M53">
            <v>36799</v>
          </cell>
          <cell r="N53">
            <v>12318839</v>
          </cell>
          <cell r="O53">
            <v>16803027</v>
          </cell>
          <cell r="P53">
            <v>485319</v>
          </cell>
          <cell r="Q53">
            <v>377287</v>
          </cell>
          <cell r="R53">
            <v>911471</v>
          </cell>
          <cell r="S53">
            <v>466701</v>
          </cell>
          <cell r="V53">
            <v>36433</v>
          </cell>
          <cell r="W53">
            <v>0</v>
          </cell>
          <cell r="X53">
            <v>0</v>
          </cell>
          <cell r="Y53">
            <v>0</v>
          </cell>
          <cell r="Z53">
            <v>1240</v>
          </cell>
          <cell r="AA53">
            <v>35</v>
          </cell>
          <cell r="AB53">
            <v>0</v>
          </cell>
          <cell r="AC53">
            <v>0</v>
          </cell>
          <cell r="AD53">
            <v>0</v>
          </cell>
          <cell r="AE53">
            <v>0</v>
          </cell>
          <cell r="AF53">
            <v>0</v>
          </cell>
        </row>
        <row r="54">
          <cell r="A54">
            <v>3400064</v>
          </cell>
          <cell r="C54" t="str">
            <v>Wilkes Regional Hospital</v>
          </cell>
          <cell r="D54">
            <v>36799</v>
          </cell>
          <cell r="E54">
            <v>4</v>
          </cell>
          <cell r="G54" t="str">
            <v>Donna Meacham</v>
          </cell>
          <cell r="H54">
            <v>3366518133</v>
          </cell>
          <cell r="I54">
            <v>3366518133</v>
          </cell>
          <cell r="K54">
            <v>36799</v>
          </cell>
          <cell r="L54">
            <v>3118029</v>
          </cell>
          <cell r="M54">
            <v>36799</v>
          </cell>
          <cell r="N54">
            <v>33752575</v>
          </cell>
          <cell r="O54">
            <v>62463796</v>
          </cell>
          <cell r="P54">
            <v>4506590</v>
          </cell>
          <cell r="Q54">
            <v>3138891</v>
          </cell>
          <cell r="R54">
            <v>2058575</v>
          </cell>
          <cell r="S54">
            <v>1133233</v>
          </cell>
          <cell r="V54">
            <v>37164</v>
          </cell>
          <cell r="W54">
            <v>0</v>
          </cell>
          <cell r="X54">
            <v>0</v>
          </cell>
          <cell r="Y54">
            <v>0</v>
          </cell>
          <cell r="Z54">
            <v>0</v>
          </cell>
          <cell r="AA54">
            <v>0</v>
          </cell>
          <cell r="AB54">
            <v>0</v>
          </cell>
          <cell r="AC54">
            <v>0</v>
          </cell>
          <cell r="AD54">
            <v>0</v>
          </cell>
          <cell r="AE54">
            <v>0</v>
          </cell>
          <cell r="AF54">
            <v>0</v>
          </cell>
        </row>
        <row r="55">
          <cell r="A55">
            <v>3400065</v>
          </cell>
          <cell r="C55" t="str">
            <v>Chowan Hospital</v>
          </cell>
          <cell r="D55">
            <v>36799</v>
          </cell>
          <cell r="E55">
            <v>4</v>
          </cell>
          <cell r="G55" t="str">
            <v>Amelia Bryant</v>
          </cell>
          <cell r="H55">
            <v>2528164403</v>
          </cell>
          <cell r="I55">
            <v>2528164403</v>
          </cell>
          <cell r="K55">
            <v>37164</v>
          </cell>
          <cell r="L55">
            <v>1538323</v>
          </cell>
          <cell r="M55">
            <v>36799</v>
          </cell>
          <cell r="N55">
            <v>16696581</v>
          </cell>
          <cell r="O55">
            <v>34562712</v>
          </cell>
          <cell r="P55">
            <v>3618110</v>
          </cell>
          <cell r="Q55">
            <v>2142451</v>
          </cell>
          <cell r="R55">
            <v>1767924</v>
          </cell>
          <cell r="S55">
            <v>788219</v>
          </cell>
          <cell r="V55">
            <v>37164</v>
          </cell>
          <cell r="W55">
            <v>0</v>
          </cell>
          <cell r="X55">
            <v>0</v>
          </cell>
          <cell r="Y55">
            <v>0</v>
          </cell>
          <cell r="Z55">
            <v>0</v>
          </cell>
          <cell r="AA55">
            <v>0</v>
          </cell>
          <cell r="AB55">
            <v>0</v>
          </cell>
          <cell r="AC55">
            <v>0</v>
          </cell>
          <cell r="AD55">
            <v>0</v>
          </cell>
          <cell r="AE55">
            <v>0</v>
          </cell>
          <cell r="AF55">
            <v>0</v>
          </cell>
        </row>
        <row r="56">
          <cell r="A56">
            <v>3400067</v>
          </cell>
          <cell r="C56" t="str">
            <v>Alexander County Hospital</v>
          </cell>
          <cell r="D56">
            <v>36433</v>
          </cell>
          <cell r="G56" t="str">
            <v>CLOSED</v>
          </cell>
          <cell r="H56">
            <v>0</v>
          </cell>
          <cell r="I56">
            <v>0</v>
          </cell>
          <cell r="K56">
            <v>0</v>
          </cell>
          <cell r="L56">
            <v>0</v>
          </cell>
          <cell r="M56">
            <v>36433</v>
          </cell>
          <cell r="N56">
            <v>0</v>
          </cell>
          <cell r="O56">
            <v>0</v>
          </cell>
          <cell r="P56">
            <v>0</v>
          </cell>
          <cell r="Q56">
            <v>0</v>
          </cell>
          <cell r="R56">
            <v>0</v>
          </cell>
          <cell r="S56">
            <v>0</v>
          </cell>
          <cell r="V56">
            <v>36433</v>
          </cell>
          <cell r="W56">
            <v>0</v>
          </cell>
          <cell r="X56">
            <v>0</v>
          </cell>
          <cell r="Y56">
            <v>0</v>
          </cell>
          <cell r="Z56">
            <v>0</v>
          </cell>
          <cell r="AA56">
            <v>0</v>
          </cell>
          <cell r="AB56">
            <v>0</v>
          </cell>
          <cell r="AC56">
            <v>0</v>
          </cell>
          <cell r="AD56">
            <v>0</v>
          </cell>
          <cell r="AE56">
            <v>0</v>
          </cell>
          <cell r="AF56">
            <v>0</v>
          </cell>
        </row>
        <row r="57">
          <cell r="A57">
            <v>3400068</v>
          </cell>
          <cell r="C57" t="str">
            <v>Columbus County Hospital</v>
          </cell>
          <cell r="D57">
            <v>36799</v>
          </cell>
          <cell r="E57">
            <v>4</v>
          </cell>
          <cell r="G57" t="str">
            <v>Gaynell Patterson</v>
          </cell>
          <cell r="H57">
            <v>9106421728</v>
          </cell>
          <cell r="I57">
            <v>9106421728</v>
          </cell>
          <cell r="K57">
            <v>37164</v>
          </cell>
          <cell r="L57">
            <v>2661696</v>
          </cell>
          <cell r="M57">
            <v>36799</v>
          </cell>
          <cell r="N57">
            <v>39676446</v>
          </cell>
          <cell r="O57">
            <v>85386291</v>
          </cell>
          <cell r="P57">
            <v>8245299</v>
          </cell>
          <cell r="Q57">
            <v>3928576</v>
          </cell>
          <cell r="R57">
            <v>4853373</v>
          </cell>
          <cell r="S57">
            <v>2080401</v>
          </cell>
          <cell r="V57">
            <v>37164</v>
          </cell>
          <cell r="W57">
            <v>2214</v>
          </cell>
          <cell r="X57">
            <v>3</v>
          </cell>
          <cell r="Y57">
            <v>0</v>
          </cell>
          <cell r="Z57">
            <v>21469</v>
          </cell>
          <cell r="AA57">
            <v>5612</v>
          </cell>
          <cell r="AB57">
            <v>0</v>
          </cell>
          <cell r="AC57">
            <v>0</v>
          </cell>
          <cell r="AD57">
            <v>0</v>
          </cell>
          <cell r="AE57">
            <v>0</v>
          </cell>
          <cell r="AF57">
            <v>0</v>
          </cell>
        </row>
        <row r="58">
          <cell r="A58">
            <v>3400069</v>
          </cell>
          <cell r="C58" t="str">
            <v>Wake Medical System</v>
          </cell>
          <cell r="D58">
            <v>36799</v>
          </cell>
          <cell r="G58" t="str">
            <v>Stanley Harding</v>
          </cell>
          <cell r="H58">
            <v>9193508708</v>
          </cell>
          <cell r="I58">
            <v>9193505540</v>
          </cell>
          <cell r="K58">
            <v>37164</v>
          </cell>
          <cell r="L58">
            <v>44156585</v>
          </cell>
          <cell r="M58">
            <v>36799</v>
          </cell>
          <cell r="N58">
            <v>276520508</v>
          </cell>
          <cell r="O58">
            <v>530738383</v>
          </cell>
          <cell r="P58">
            <v>47048810</v>
          </cell>
          <cell r="Q58">
            <v>28870097</v>
          </cell>
          <cell r="R58">
            <v>9902825</v>
          </cell>
          <cell r="S58">
            <v>4902202</v>
          </cell>
          <cell r="V58">
            <v>37164</v>
          </cell>
          <cell r="W58">
            <v>188115</v>
          </cell>
          <cell r="X58">
            <v>73</v>
          </cell>
          <cell r="Y58">
            <v>0</v>
          </cell>
          <cell r="Z58">
            <v>71357</v>
          </cell>
          <cell r="AA58">
            <v>0</v>
          </cell>
          <cell r="AB58">
            <v>0</v>
          </cell>
          <cell r="AC58">
            <v>0</v>
          </cell>
          <cell r="AD58">
            <v>0</v>
          </cell>
          <cell r="AE58">
            <v>0</v>
          </cell>
          <cell r="AF58">
            <v>0</v>
          </cell>
        </row>
        <row r="59">
          <cell r="A59">
            <v>3400070</v>
          </cell>
          <cell r="C59" t="str">
            <v>Alamance Memorial Hospital</v>
          </cell>
          <cell r="D59">
            <v>36891</v>
          </cell>
          <cell r="E59">
            <v>0</v>
          </cell>
          <cell r="G59" t="str">
            <v>Barbara K. Smith</v>
          </cell>
          <cell r="H59">
            <v>3365388167</v>
          </cell>
          <cell r="I59">
            <v>3365388167</v>
          </cell>
          <cell r="K59">
            <v>36525</v>
          </cell>
          <cell r="L59">
            <v>6471210</v>
          </cell>
          <cell r="M59">
            <v>36891</v>
          </cell>
          <cell r="N59">
            <v>92262241</v>
          </cell>
          <cell r="O59">
            <v>153351946.25</v>
          </cell>
          <cell r="P59">
            <v>7312851</v>
          </cell>
          <cell r="Q59">
            <v>5260405.25</v>
          </cell>
          <cell r="R59">
            <v>3900996.25</v>
          </cell>
          <cell r="S59">
            <v>2309922.5</v>
          </cell>
          <cell r="V59">
            <v>36799</v>
          </cell>
          <cell r="W59">
            <v>6914</v>
          </cell>
          <cell r="X59">
            <v>6</v>
          </cell>
          <cell r="Y59">
            <v>5229</v>
          </cell>
          <cell r="Z59">
            <v>20377</v>
          </cell>
          <cell r="AA59">
            <v>6925</v>
          </cell>
          <cell r="AB59">
            <v>0</v>
          </cell>
          <cell r="AC59">
            <v>0</v>
          </cell>
          <cell r="AD59">
            <v>0</v>
          </cell>
          <cell r="AE59">
            <v>4344</v>
          </cell>
          <cell r="AF59">
            <v>3067</v>
          </cell>
        </row>
        <row r="60">
          <cell r="A60">
            <v>3400071</v>
          </cell>
          <cell r="C60" t="str">
            <v>Betsy Johnson Regional Hospital</v>
          </cell>
          <cell r="D60">
            <v>36799</v>
          </cell>
          <cell r="E60">
            <v>0</v>
          </cell>
          <cell r="G60" t="str">
            <v>Deborah Whittington</v>
          </cell>
          <cell r="H60">
            <v>9108927161</v>
          </cell>
          <cell r="I60">
            <v>9108927161</v>
          </cell>
          <cell r="K60">
            <v>36433</v>
          </cell>
          <cell r="L60">
            <v>4227735</v>
          </cell>
          <cell r="M60">
            <v>36799</v>
          </cell>
          <cell r="N60">
            <v>27534706</v>
          </cell>
          <cell r="O60">
            <v>53485754</v>
          </cell>
          <cell r="P60">
            <v>7007259</v>
          </cell>
          <cell r="Q60">
            <v>4124079</v>
          </cell>
          <cell r="R60">
            <v>3970215</v>
          </cell>
          <cell r="S60">
            <v>1896187</v>
          </cell>
          <cell r="V60">
            <v>37164</v>
          </cell>
          <cell r="W60">
            <v>0</v>
          </cell>
          <cell r="X60">
            <v>0</v>
          </cell>
          <cell r="Y60">
            <v>0</v>
          </cell>
          <cell r="Z60">
            <v>0</v>
          </cell>
          <cell r="AA60">
            <v>0</v>
          </cell>
          <cell r="AB60">
            <v>0</v>
          </cell>
          <cell r="AC60">
            <v>0</v>
          </cell>
          <cell r="AD60">
            <v>0</v>
          </cell>
          <cell r="AE60">
            <v>0</v>
          </cell>
          <cell r="AF60">
            <v>0</v>
          </cell>
        </row>
        <row r="61">
          <cell r="A61">
            <v>3400072</v>
          </cell>
          <cell r="C61" t="str">
            <v>Ashe Memorial Hospital</v>
          </cell>
          <cell r="D61">
            <v>36799</v>
          </cell>
          <cell r="E61">
            <v>0</v>
          </cell>
          <cell r="G61" t="str">
            <v>Joy McClure</v>
          </cell>
          <cell r="H61">
            <v>3362460798</v>
          </cell>
          <cell r="I61">
            <v>3362460798</v>
          </cell>
          <cell r="K61">
            <v>0</v>
          </cell>
          <cell r="L61">
            <v>0</v>
          </cell>
          <cell r="M61">
            <v>36799</v>
          </cell>
          <cell r="N61">
            <v>15274439</v>
          </cell>
          <cell r="O61">
            <v>21622415</v>
          </cell>
          <cell r="P61">
            <v>931837</v>
          </cell>
          <cell r="Q61">
            <v>766376</v>
          </cell>
          <cell r="R61">
            <v>1006373</v>
          </cell>
          <cell r="S61">
            <v>660975</v>
          </cell>
          <cell r="V61">
            <v>36433</v>
          </cell>
          <cell r="W61">
            <v>13574</v>
          </cell>
          <cell r="X61">
            <v>5</v>
          </cell>
          <cell r="Y61">
            <v>3323</v>
          </cell>
          <cell r="Z61">
            <v>18695</v>
          </cell>
          <cell r="AA61">
            <v>8027</v>
          </cell>
          <cell r="AB61">
            <v>0</v>
          </cell>
          <cell r="AC61">
            <v>0</v>
          </cell>
          <cell r="AD61">
            <v>0</v>
          </cell>
          <cell r="AE61">
            <v>0</v>
          </cell>
          <cell r="AF61">
            <v>0</v>
          </cell>
        </row>
        <row r="62">
          <cell r="A62">
            <v>3400073</v>
          </cell>
          <cell r="C62" t="str">
            <v>Raleigh Community Hospital</v>
          </cell>
          <cell r="D62">
            <v>36707</v>
          </cell>
          <cell r="E62">
            <v>0</v>
          </cell>
          <cell r="G62" t="str">
            <v>Stuart Smith</v>
          </cell>
          <cell r="H62">
            <v>9194166826</v>
          </cell>
          <cell r="I62">
            <v>9194166826</v>
          </cell>
          <cell r="K62">
            <v>37072</v>
          </cell>
          <cell r="L62">
            <v>4808920</v>
          </cell>
          <cell r="M62">
            <v>36707</v>
          </cell>
          <cell r="N62">
            <v>61529271</v>
          </cell>
          <cell r="O62">
            <v>132704258</v>
          </cell>
          <cell r="P62">
            <v>2377171</v>
          </cell>
          <cell r="Q62">
            <v>1194878</v>
          </cell>
          <cell r="R62">
            <v>1308454</v>
          </cell>
          <cell r="S62">
            <v>520971</v>
          </cell>
          <cell r="V62">
            <v>37072</v>
          </cell>
          <cell r="W62">
            <v>0</v>
          </cell>
          <cell r="X62">
            <v>0</v>
          </cell>
          <cell r="Y62">
            <v>0</v>
          </cell>
          <cell r="Z62">
            <v>0</v>
          </cell>
          <cell r="AA62">
            <v>0</v>
          </cell>
          <cell r="AB62">
            <v>0</v>
          </cell>
          <cell r="AC62">
            <v>0</v>
          </cell>
          <cell r="AD62">
            <v>0</v>
          </cell>
          <cell r="AE62">
            <v>0</v>
          </cell>
          <cell r="AF62">
            <v>0</v>
          </cell>
        </row>
        <row r="63">
          <cell r="A63">
            <v>3400075</v>
          </cell>
          <cell r="C63" t="str">
            <v>Grace Hospital</v>
          </cell>
          <cell r="D63">
            <v>36891</v>
          </cell>
          <cell r="E63">
            <v>0</v>
          </cell>
          <cell r="G63" t="str">
            <v>Betty Parlier</v>
          </cell>
          <cell r="H63">
            <v>8285805170</v>
          </cell>
          <cell r="I63">
            <v>8285805170</v>
          </cell>
          <cell r="K63">
            <v>37256</v>
          </cell>
          <cell r="L63">
            <v>6008802</v>
          </cell>
          <cell r="M63">
            <v>36891</v>
          </cell>
          <cell r="N63">
            <v>41376482</v>
          </cell>
          <cell r="O63">
            <v>84805291</v>
          </cell>
          <cell r="P63">
            <v>6309460.75</v>
          </cell>
          <cell r="Q63">
            <v>3504205.25</v>
          </cell>
          <cell r="R63">
            <v>3282159.25</v>
          </cell>
          <cell r="S63">
            <v>1530012.75</v>
          </cell>
          <cell r="V63">
            <v>37256</v>
          </cell>
          <cell r="W63">
            <v>0</v>
          </cell>
          <cell r="X63">
            <v>0</v>
          </cell>
          <cell r="Y63">
            <v>0</v>
          </cell>
          <cell r="Z63">
            <v>0</v>
          </cell>
          <cell r="AA63">
            <v>0</v>
          </cell>
          <cell r="AB63">
            <v>0</v>
          </cell>
          <cell r="AC63">
            <v>0</v>
          </cell>
          <cell r="AD63">
            <v>0</v>
          </cell>
          <cell r="AE63">
            <v>0</v>
          </cell>
          <cell r="AF63">
            <v>0</v>
          </cell>
        </row>
        <row r="64">
          <cell r="A64">
            <v>3400076</v>
          </cell>
          <cell r="C64" t="str">
            <v>Sea Level Hospital - Terminated</v>
          </cell>
          <cell r="D64" t="e">
            <v>#N/A</v>
          </cell>
          <cell r="E64" t="str">
            <v>closed</v>
          </cell>
          <cell r="G64" t="str">
            <v>TERMINATED</v>
          </cell>
          <cell r="H64" t="str">
            <v>TERMINATED</v>
          </cell>
          <cell r="I64" t="str">
            <v>TERMINATED</v>
          </cell>
          <cell r="K64">
            <v>0</v>
          </cell>
          <cell r="L64">
            <v>0</v>
          </cell>
          <cell r="M64" t="e">
            <v>#N/A</v>
          </cell>
          <cell r="N64" t="e">
            <v>#N/A</v>
          </cell>
          <cell r="O64" t="e">
            <v>#N/A</v>
          </cell>
          <cell r="P64" t="e">
            <v>#N/A</v>
          </cell>
          <cell r="Q64" t="e">
            <v>#N/A</v>
          </cell>
          <cell r="R64" t="e">
            <v>#N/A</v>
          </cell>
          <cell r="S64" t="e">
            <v>#N/A</v>
          </cell>
          <cell r="V64">
            <v>35703</v>
          </cell>
          <cell r="W64">
            <v>0</v>
          </cell>
          <cell r="X64">
            <v>0</v>
          </cell>
          <cell r="Y64">
            <v>0</v>
          </cell>
          <cell r="Z64">
            <v>0</v>
          </cell>
          <cell r="AA64">
            <v>0</v>
          </cell>
          <cell r="AB64">
            <v>0</v>
          </cell>
          <cell r="AC64">
            <v>0</v>
          </cell>
          <cell r="AD64">
            <v>0</v>
          </cell>
          <cell r="AE64">
            <v>0</v>
          </cell>
          <cell r="AF64">
            <v>0</v>
          </cell>
        </row>
        <row r="65">
          <cell r="A65">
            <v>3400080</v>
          </cell>
          <cell r="C65" t="str">
            <v>Sloop Memorial Hospital - Closed</v>
          </cell>
          <cell r="D65" t="e">
            <v>#N/A</v>
          </cell>
          <cell r="E65" t="str">
            <v>closed</v>
          </cell>
          <cell r="G65" t="str">
            <v>CLOSED</v>
          </cell>
          <cell r="H65" t="str">
            <v>CLOSED</v>
          </cell>
          <cell r="I65" t="str">
            <v>CLOSED</v>
          </cell>
          <cell r="K65">
            <v>0</v>
          </cell>
          <cell r="L65">
            <v>0</v>
          </cell>
          <cell r="M65" t="e">
            <v>#N/A</v>
          </cell>
          <cell r="N65" t="e">
            <v>#N/A</v>
          </cell>
          <cell r="O65" t="e">
            <v>#N/A</v>
          </cell>
          <cell r="P65" t="e">
            <v>#N/A</v>
          </cell>
          <cell r="Q65" t="e">
            <v>#N/A</v>
          </cell>
          <cell r="R65" t="e">
            <v>#N/A</v>
          </cell>
          <cell r="S65" t="e">
            <v>#N/A</v>
          </cell>
          <cell r="V65">
            <v>36068</v>
          </cell>
          <cell r="W65">
            <v>0</v>
          </cell>
          <cell r="X65">
            <v>0</v>
          </cell>
          <cell r="Y65">
            <v>0</v>
          </cell>
          <cell r="Z65">
            <v>0</v>
          </cell>
          <cell r="AA65">
            <v>0</v>
          </cell>
          <cell r="AB65">
            <v>0</v>
          </cell>
          <cell r="AC65">
            <v>0</v>
          </cell>
          <cell r="AD65">
            <v>0</v>
          </cell>
          <cell r="AE65">
            <v>0</v>
          </cell>
          <cell r="AF65">
            <v>0</v>
          </cell>
        </row>
        <row r="66">
          <cell r="A66">
            <v>3400084</v>
          </cell>
          <cell r="C66" t="str">
            <v>Anson Community Hospital</v>
          </cell>
          <cell r="D66">
            <v>36891</v>
          </cell>
          <cell r="E66">
            <v>4</v>
          </cell>
          <cell r="G66" t="str">
            <v>Dale Spencer</v>
          </cell>
          <cell r="H66">
            <v>7046953402</v>
          </cell>
          <cell r="I66">
            <v>7046953402</v>
          </cell>
          <cell r="K66">
            <v>37256</v>
          </cell>
          <cell r="L66">
            <v>3815580</v>
          </cell>
          <cell r="M66">
            <v>36891</v>
          </cell>
          <cell r="N66">
            <v>14231353.25</v>
          </cell>
          <cell r="O66">
            <v>28004902.5</v>
          </cell>
          <cell r="P66">
            <v>1620755.25</v>
          </cell>
          <cell r="Q66">
            <v>720841.25</v>
          </cell>
          <cell r="R66">
            <v>1342384.25</v>
          </cell>
          <cell r="S66">
            <v>579395</v>
          </cell>
          <cell r="V66">
            <v>37256</v>
          </cell>
          <cell r="W66">
            <v>3310</v>
          </cell>
          <cell r="X66">
            <v>2</v>
          </cell>
          <cell r="Y66">
            <v>1008</v>
          </cell>
          <cell r="Z66">
            <v>18613</v>
          </cell>
          <cell r="AA66">
            <v>5670</v>
          </cell>
          <cell r="AB66">
            <v>0</v>
          </cell>
          <cell r="AC66">
            <v>0</v>
          </cell>
          <cell r="AD66">
            <v>0</v>
          </cell>
          <cell r="AE66">
            <v>0</v>
          </cell>
          <cell r="AF66">
            <v>0</v>
          </cell>
        </row>
        <row r="67">
          <cell r="A67">
            <v>3400085</v>
          </cell>
          <cell r="C67" t="str">
            <v>Community General Hospital</v>
          </cell>
          <cell r="D67">
            <v>36891</v>
          </cell>
          <cell r="E67">
            <v>0</v>
          </cell>
          <cell r="G67" t="str">
            <v>Janet C. Henry</v>
          </cell>
          <cell r="H67">
            <v>3362771008</v>
          </cell>
          <cell r="I67">
            <v>3362771008</v>
          </cell>
          <cell r="K67">
            <v>0</v>
          </cell>
          <cell r="L67">
            <v>0</v>
          </cell>
          <cell r="M67">
            <v>36891</v>
          </cell>
          <cell r="N67">
            <v>29804719</v>
          </cell>
          <cell r="O67">
            <v>46733517.75</v>
          </cell>
          <cell r="P67">
            <v>4126001.75</v>
          </cell>
          <cell r="Q67">
            <v>3337627.75</v>
          </cell>
          <cell r="R67">
            <v>1261112.5</v>
          </cell>
          <cell r="S67">
            <v>773859.5</v>
          </cell>
          <cell r="V67">
            <v>36525</v>
          </cell>
          <cell r="W67">
            <v>8727</v>
          </cell>
          <cell r="X67">
            <v>9</v>
          </cell>
          <cell r="Y67">
            <v>1777</v>
          </cell>
          <cell r="Z67">
            <v>8054</v>
          </cell>
          <cell r="AA67">
            <v>929</v>
          </cell>
          <cell r="AB67">
            <v>0</v>
          </cell>
          <cell r="AC67">
            <v>0</v>
          </cell>
          <cell r="AD67">
            <v>0</v>
          </cell>
          <cell r="AE67">
            <v>0</v>
          </cell>
          <cell r="AF67">
            <v>0</v>
          </cell>
        </row>
        <row r="68">
          <cell r="A68">
            <v>3400087</v>
          </cell>
          <cell r="C68" t="str">
            <v>The McDowell Hospital</v>
          </cell>
          <cell r="D68">
            <v>36799</v>
          </cell>
          <cell r="E68">
            <v>0</v>
          </cell>
          <cell r="G68" t="str">
            <v>Al Arrowood</v>
          </cell>
          <cell r="H68">
            <v>8286595100</v>
          </cell>
          <cell r="I68">
            <v>8286595100</v>
          </cell>
          <cell r="K68">
            <v>36433</v>
          </cell>
          <cell r="L68">
            <v>4321831</v>
          </cell>
          <cell r="M68">
            <v>36799</v>
          </cell>
          <cell r="N68">
            <v>18522361</v>
          </cell>
          <cell r="O68">
            <v>39266283</v>
          </cell>
          <cell r="P68">
            <v>2867856</v>
          </cell>
          <cell r="Q68">
            <v>1756513</v>
          </cell>
          <cell r="R68">
            <v>1939257</v>
          </cell>
          <cell r="S68">
            <v>1230410</v>
          </cell>
          <cell r="V68">
            <v>36433</v>
          </cell>
          <cell r="W68">
            <v>0</v>
          </cell>
          <cell r="X68">
            <v>0</v>
          </cell>
          <cell r="Y68">
            <v>0</v>
          </cell>
          <cell r="Z68">
            <v>0</v>
          </cell>
          <cell r="AA68">
            <v>0</v>
          </cell>
          <cell r="AB68">
            <v>0</v>
          </cell>
          <cell r="AC68">
            <v>0</v>
          </cell>
          <cell r="AD68">
            <v>0</v>
          </cell>
          <cell r="AE68">
            <v>0</v>
          </cell>
          <cell r="AF68">
            <v>0</v>
          </cell>
        </row>
        <row r="69">
          <cell r="A69">
            <v>3400088</v>
          </cell>
          <cell r="C69" t="str">
            <v>Transylvania Community</v>
          </cell>
          <cell r="D69">
            <v>36799</v>
          </cell>
          <cell r="E69">
            <v>0</v>
          </cell>
          <cell r="G69" t="str">
            <v>Theresa Parker</v>
          </cell>
          <cell r="H69">
            <v>8288835369</v>
          </cell>
          <cell r="I69">
            <v>8288835369</v>
          </cell>
          <cell r="K69">
            <v>0</v>
          </cell>
          <cell r="L69">
            <v>0</v>
          </cell>
          <cell r="M69">
            <v>36799</v>
          </cell>
          <cell r="N69">
            <v>18613809</v>
          </cell>
          <cell r="O69">
            <v>33959025</v>
          </cell>
          <cell r="P69">
            <v>1926148</v>
          </cell>
          <cell r="Q69">
            <v>1603529</v>
          </cell>
          <cell r="R69">
            <v>1494443</v>
          </cell>
          <cell r="S69">
            <v>802499</v>
          </cell>
          <cell r="V69">
            <v>36433</v>
          </cell>
          <cell r="W69">
            <v>0</v>
          </cell>
          <cell r="X69">
            <v>0</v>
          </cell>
          <cell r="Y69">
            <v>0</v>
          </cell>
          <cell r="Z69">
            <v>0</v>
          </cell>
          <cell r="AA69">
            <v>0</v>
          </cell>
          <cell r="AB69">
            <v>0</v>
          </cell>
          <cell r="AC69">
            <v>0</v>
          </cell>
          <cell r="AD69">
            <v>0</v>
          </cell>
          <cell r="AE69">
            <v>0</v>
          </cell>
          <cell r="AF69">
            <v>0</v>
          </cell>
        </row>
        <row r="70">
          <cell r="A70">
            <v>3401310</v>
          </cell>
          <cell r="B70">
            <v>3400089</v>
          </cell>
          <cell r="C70" t="str">
            <v>Pungo District Hospital</v>
          </cell>
          <cell r="D70">
            <v>36799</v>
          </cell>
          <cell r="E70">
            <v>1</v>
          </cell>
          <cell r="G70" t="str">
            <v>Gerald Hardison</v>
          </cell>
          <cell r="H70">
            <v>2529442239</v>
          </cell>
          <cell r="I70">
            <v>2529442239</v>
          </cell>
          <cell r="K70">
            <v>36433</v>
          </cell>
          <cell r="L70">
            <v>1456770</v>
          </cell>
          <cell r="M70">
            <v>36799</v>
          </cell>
          <cell r="N70">
            <v>9362162</v>
          </cell>
          <cell r="O70">
            <v>16194855</v>
          </cell>
          <cell r="P70">
            <v>1384037</v>
          </cell>
          <cell r="Q70">
            <v>847055</v>
          </cell>
          <cell r="R70">
            <v>799839</v>
          </cell>
          <cell r="S70">
            <v>470392</v>
          </cell>
          <cell r="V70">
            <v>36433</v>
          </cell>
          <cell r="W70">
            <v>0</v>
          </cell>
          <cell r="X70">
            <v>0</v>
          </cell>
          <cell r="Y70">
            <v>0</v>
          </cell>
          <cell r="Z70">
            <v>0</v>
          </cell>
          <cell r="AA70">
            <v>0</v>
          </cell>
          <cell r="AB70">
            <v>0</v>
          </cell>
          <cell r="AC70">
            <v>0</v>
          </cell>
          <cell r="AD70">
            <v>0</v>
          </cell>
          <cell r="AE70">
            <v>0</v>
          </cell>
          <cell r="AF70">
            <v>0</v>
          </cell>
        </row>
        <row r="71">
          <cell r="A71">
            <v>3400090</v>
          </cell>
          <cell r="C71" t="str">
            <v>Johnston Memorial Hospital</v>
          </cell>
          <cell r="D71">
            <v>36799</v>
          </cell>
          <cell r="E71">
            <v>4</v>
          </cell>
          <cell r="G71" t="str">
            <v>Hank DeBragga</v>
          </cell>
          <cell r="H71">
            <v>9199387128</v>
          </cell>
          <cell r="I71">
            <v>9199387128</v>
          </cell>
          <cell r="K71">
            <v>37164</v>
          </cell>
          <cell r="L71">
            <v>5015076</v>
          </cell>
          <cell r="M71">
            <v>36799</v>
          </cell>
          <cell r="N71">
            <v>41142789</v>
          </cell>
          <cell r="O71">
            <v>102378585</v>
          </cell>
          <cell r="P71">
            <v>8217994</v>
          </cell>
          <cell r="Q71">
            <v>3786846</v>
          </cell>
          <cell r="R71">
            <v>3881001</v>
          </cell>
          <cell r="S71">
            <v>1852640</v>
          </cell>
          <cell r="V71">
            <v>37164</v>
          </cell>
          <cell r="W71">
            <v>0</v>
          </cell>
          <cell r="X71">
            <v>0</v>
          </cell>
          <cell r="Y71">
            <v>0</v>
          </cell>
          <cell r="Z71">
            <v>0</v>
          </cell>
          <cell r="AA71">
            <v>0</v>
          </cell>
          <cell r="AB71">
            <v>0</v>
          </cell>
          <cell r="AC71">
            <v>0</v>
          </cell>
          <cell r="AD71">
            <v>0</v>
          </cell>
          <cell r="AE71">
            <v>0</v>
          </cell>
          <cell r="AF71">
            <v>0</v>
          </cell>
        </row>
        <row r="72">
          <cell r="A72">
            <v>3400091</v>
          </cell>
          <cell r="C72" t="str">
            <v>The Moses Cone Memorial Hospital</v>
          </cell>
          <cell r="D72">
            <v>36799</v>
          </cell>
          <cell r="E72">
            <v>0</v>
          </cell>
          <cell r="G72" t="str">
            <v>David Kitzmiller</v>
          </cell>
          <cell r="H72">
            <v>3368327579</v>
          </cell>
          <cell r="I72">
            <v>3368327579</v>
          </cell>
          <cell r="K72">
            <v>37164</v>
          </cell>
          <cell r="L72">
            <v>26663388</v>
          </cell>
          <cell r="M72">
            <v>36799</v>
          </cell>
          <cell r="N72">
            <v>348078059</v>
          </cell>
          <cell r="O72">
            <v>501074889</v>
          </cell>
          <cell r="P72">
            <v>36898463</v>
          </cell>
          <cell r="Q72">
            <v>27795972</v>
          </cell>
          <cell r="R72">
            <v>11008229</v>
          </cell>
          <cell r="S72">
            <v>8086109</v>
          </cell>
          <cell r="V72">
            <v>37164</v>
          </cell>
          <cell r="W72">
            <v>387739</v>
          </cell>
          <cell r="X72">
            <v>194</v>
          </cell>
          <cell r="Y72">
            <v>143008</v>
          </cell>
          <cell r="Z72">
            <v>85352</v>
          </cell>
          <cell r="AA72">
            <v>17295</v>
          </cell>
          <cell r="AB72">
            <v>0</v>
          </cell>
          <cell r="AC72">
            <v>0</v>
          </cell>
          <cell r="AD72">
            <v>0</v>
          </cell>
          <cell r="AE72">
            <v>0</v>
          </cell>
          <cell r="AF72">
            <v>0</v>
          </cell>
        </row>
        <row r="73">
          <cell r="A73">
            <v>3400093</v>
          </cell>
          <cell r="C73" t="str">
            <v>Pender Memorial Hospital</v>
          </cell>
          <cell r="D73">
            <v>36799</v>
          </cell>
          <cell r="E73">
            <v>5</v>
          </cell>
          <cell r="G73" t="str">
            <v>George Sprinkel</v>
          </cell>
          <cell r="H73">
            <v>9102595451</v>
          </cell>
          <cell r="I73">
            <v>9102595451</v>
          </cell>
          <cell r="K73">
            <v>37164</v>
          </cell>
          <cell r="L73">
            <v>1284537</v>
          </cell>
          <cell r="M73">
            <v>36799</v>
          </cell>
          <cell r="N73">
            <v>8973895</v>
          </cell>
          <cell r="O73">
            <v>17524414</v>
          </cell>
          <cell r="P73">
            <v>553041</v>
          </cell>
          <cell r="Q73">
            <v>273858</v>
          </cell>
          <cell r="R73">
            <v>882197</v>
          </cell>
          <cell r="S73">
            <v>385759</v>
          </cell>
          <cell r="V73">
            <v>37164</v>
          </cell>
          <cell r="W73">
            <v>0</v>
          </cell>
          <cell r="X73">
            <v>0</v>
          </cell>
          <cell r="Y73">
            <v>0</v>
          </cell>
          <cell r="Z73">
            <v>0</v>
          </cell>
          <cell r="AA73">
            <v>0</v>
          </cell>
          <cell r="AB73">
            <v>0</v>
          </cell>
          <cell r="AC73">
            <v>0</v>
          </cell>
          <cell r="AD73">
            <v>0</v>
          </cell>
          <cell r="AE73">
            <v>0</v>
          </cell>
          <cell r="AF73">
            <v>0</v>
          </cell>
        </row>
        <row r="74">
          <cell r="A74">
            <v>3400094</v>
          </cell>
          <cell r="C74" t="str">
            <v>Cape Fear Hospital - Closed</v>
          </cell>
          <cell r="D74" t="e">
            <v>#N/A</v>
          </cell>
          <cell r="E74" t="str">
            <v>closed</v>
          </cell>
          <cell r="G74" t="str">
            <v>CLOSED</v>
          </cell>
          <cell r="H74" t="str">
            <v>CLOSED</v>
          </cell>
          <cell r="I74" t="str">
            <v>CLOSED</v>
          </cell>
          <cell r="K74">
            <v>36099</v>
          </cell>
          <cell r="L74">
            <v>0</v>
          </cell>
          <cell r="M74" t="e">
            <v>#N/A</v>
          </cell>
          <cell r="N74" t="e">
            <v>#N/A</v>
          </cell>
          <cell r="O74" t="e">
            <v>#N/A</v>
          </cell>
          <cell r="P74" t="e">
            <v>#N/A</v>
          </cell>
          <cell r="Q74" t="e">
            <v>#N/A</v>
          </cell>
          <cell r="R74" t="e">
            <v>#N/A</v>
          </cell>
          <cell r="S74" t="e">
            <v>#N/A</v>
          </cell>
          <cell r="V74">
            <v>36099</v>
          </cell>
          <cell r="W74">
            <v>0</v>
          </cell>
          <cell r="X74">
            <v>0</v>
          </cell>
          <cell r="Y74">
            <v>0</v>
          </cell>
          <cell r="Z74">
            <v>0</v>
          </cell>
          <cell r="AA74">
            <v>0</v>
          </cell>
          <cell r="AB74">
            <v>0</v>
          </cell>
          <cell r="AC74">
            <v>0</v>
          </cell>
          <cell r="AD74">
            <v>0</v>
          </cell>
          <cell r="AE74">
            <v>0</v>
          </cell>
          <cell r="AF74">
            <v>0</v>
          </cell>
        </row>
        <row r="75">
          <cell r="A75">
            <v>3400096</v>
          </cell>
          <cell r="C75" t="str">
            <v>Lexington Memorial</v>
          </cell>
          <cell r="D75">
            <v>36799</v>
          </cell>
          <cell r="E75">
            <v>0</v>
          </cell>
          <cell r="G75" t="str">
            <v>Danny Squires</v>
          </cell>
          <cell r="H75">
            <v>3362384287</v>
          </cell>
          <cell r="I75">
            <v>3362384287</v>
          </cell>
          <cell r="K75">
            <v>36433</v>
          </cell>
          <cell r="L75">
            <v>3172947</v>
          </cell>
          <cell r="M75">
            <v>36799</v>
          </cell>
          <cell r="N75">
            <v>33675343</v>
          </cell>
          <cell r="O75">
            <v>62011953</v>
          </cell>
          <cell r="P75">
            <v>3181977</v>
          </cell>
          <cell r="Q75">
            <v>2362115</v>
          </cell>
          <cell r="R75">
            <v>2486232</v>
          </cell>
          <cell r="S75">
            <v>1325171</v>
          </cell>
          <cell r="V75">
            <v>36433</v>
          </cell>
          <cell r="W75">
            <v>5198</v>
          </cell>
          <cell r="X75">
            <v>2</v>
          </cell>
          <cell r="Y75">
            <v>0</v>
          </cell>
          <cell r="Z75">
            <v>10465</v>
          </cell>
          <cell r="AA75">
            <v>2971</v>
          </cell>
          <cell r="AB75">
            <v>0</v>
          </cell>
          <cell r="AC75">
            <v>0</v>
          </cell>
          <cell r="AD75">
            <v>0</v>
          </cell>
          <cell r="AE75">
            <v>0</v>
          </cell>
          <cell r="AF75">
            <v>0</v>
          </cell>
        </row>
        <row r="76">
          <cell r="A76">
            <v>3400097</v>
          </cell>
          <cell r="C76" t="str">
            <v>Hugh Chatham Memorial</v>
          </cell>
          <cell r="D76">
            <v>36799</v>
          </cell>
          <cell r="E76">
            <v>0</v>
          </cell>
          <cell r="G76" t="str">
            <v>Donald Trippel</v>
          </cell>
          <cell r="H76">
            <v>3365277216</v>
          </cell>
          <cell r="I76">
            <v>3365277216</v>
          </cell>
          <cell r="K76">
            <v>0</v>
          </cell>
          <cell r="L76">
            <v>0</v>
          </cell>
          <cell r="M76">
            <v>36799</v>
          </cell>
          <cell r="N76">
            <v>30322936</v>
          </cell>
          <cell r="O76">
            <v>48554443</v>
          </cell>
          <cell r="P76">
            <v>1828079</v>
          </cell>
          <cell r="Q76">
            <v>1053387</v>
          </cell>
          <cell r="R76">
            <v>1665662</v>
          </cell>
          <cell r="S76">
            <v>935450</v>
          </cell>
          <cell r="V76">
            <v>36433</v>
          </cell>
          <cell r="W76">
            <v>0</v>
          </cell>
          <cell r="X76">
            <v>0</v>
          </cell>
          <cell r="Y76">
            <v>0</v>
          </cell>
          <cell r="Z76">
            <v>14268</v>
          </cell>
          <cell r="AA76">
            <v>3380</v>
          </cell>
          <cell r="AB76">
            <v>0</v>
          </cell>
          <cell r="AC76">
            <v>0</v>
          </cell>
          <cell r="AD76">
            <v>0</v>
          </cell>
          <cell r="AE76">
            <v>0</v>
          </cell>
          <cell r="AF76">
            <v>0</v>
          </cell>
        </row>
        <row r="77">
          <cell r="A77">
            <v>3400098</v>
          </cell>
          <cell r="C77" t="str">
            <v>Mercy Hospitals Inc</v>
          </cell>
          <cell r="D77">
            <v>36891</v>
          </cell>
          <cell r="E77">
            <v>4</v>
          </cell>
          <cell r="G77" t="str">
            <v>Cynthia M. Polshak</v>
          </cell>
          <cell r="H77">
            <v>7043551916</v>
          </cell>
          <cell r="I77">
            <v>7043551916</v>
          </cell>
          <cell r="K77">
            <v>37256</v>
          </cell>
          <cell r="L77">
            <v>18871064</v>
          </cell>
          <cell r="M77">
            <v>36891</v>
          </cell>
          <cell r="N77">
            <v>117780313.75</v>
          </cell>
          <cell r="O77">
            <v>276158640.5</v>
          </cell>
          <cell r="P77">
            <v>8253214.75</v>
          </cell>
          <cell r="Q77">
            <v>4137262.25</v>
          </cell>
          <cell r="R77">
            <v>1718207.25</v>
          </cell>
          <cell r="S77">
            <v>581025</v>
          </cell>
          <cell r="V77" t="str">
            <v>123/31/2001</v>
          </cell>
          <cell r="W77">
            <v>1068723</v>
          </cell>
          <cell r="X77">
            <v>427</v>
          </cell>
          <cell r="Y77">
            <v>470139</v>
          </cell>
          <cell r="Z77">
            <v>440994.91</v>
          </cell>
          <cell r="AA77">
            <v>75515.86</v>
          </cell>
          <cell r="AB77">
            <v>3082605</v>
          </cell>
          <cell r="AC77">
            <v>1152</v>
          </cell>
          <cell r="AD77">
            <v>765216</v>
          </cell>
          <cell r="AE77">
            <v>2640245</v>
          </cell>
          <cell r="AF77">
            <v>1324894</v>
          </cell>
        </row>
        <row r="78">
          <cell r="A78">
            <v>3400099</v>
          </cell>
          <cell r="C78" t="str">
            <v>Roanoke Chowan Hospital</v>
          </cell>
          <cell r="D78">
            <v>36799</v>
          </cell>
          <cell r="E78">
            <v>4</v>
          </cell>
          <cell r="G78" t="str">
            <v>Amelia Bryant</v>
          </cell>
          <cell r="H78">
            <v>2528164403</v>
          </cell>
          <cell r="I78">
            <v>2528164403</v>
          </cell>
          <cell r="K78">
            <v>37164</v>
          </cell>
          <cell r="L78">
            <v>2722110</v>
          </cell>
          <cell r="M78">
            <v>36799</v>
          </cell>
          <cell r="N78">
            <v>27806836</v>
          </cell>
          <cell r="O78">
            <v>56061474</v>
          </cell>
          <cell r="P78">
            <v>5136463</v>
          </cell>
          <cell r="Q78">
            <v>3283078</v>
          </cell>
          <cell r="R78">
            <v>4032660</v>
          </cell>
          <cell r="S78">
            <v>1700587</v>
          </cell>
          <cell r="V78">
            <v>37164</v>
          </cell>
          <cell r="W78">
            <v>0</v>
          </cell>
          <cell r="X78">
            <v>0</v>
          </cell>
          <cell r="Y78">
            <v>0</v>
          </cell>
          <cell r="Z78">
            <v>0</v>
          </cell>
          <cell r="AA78">
            <v>0</v>
          </cell>
          <cell r="AB78">
            <v>0</v>
          </cell>
          <cell r="AC78">
            <v>0</v>
          </cell>
          <cell r="AD78">
            <v>0</v>
          </cell>
          <cell r="AE78">
            <v>0</v>
          </cell>
          <cell r="AF78">
            <v>0</v>
          </cell>
        </row>
        <row r="79">
          <cell r="A79">
            <v>3401304</v>
          </cell>
          <cell r="B79">
            <v>3400101</v>
          </cell>
          <cell r="C79" t="str">
            <v>Bertie Memorial Hospital</v>
          </cell>
          <cell r="D79">
            <v>36799</v>
          </cell>
          <cell r="E79">
            <v>5</v>
          </cell>
          <cell r="G79" t="str">
            <v>Amelia Bryant</v>
          </cell>
          <cell r="H79" t="str">
            <v>(252) 816-4403</v>
          </cell>
          <cell r="I79" t="str">
            <v>(252) 816-4403</v>
          </cell>
          <cell r="K79">
            <v>37164</v>
          </cell>
          <cell r="L79">
            <v>445386</v>
          </cell>
          <cell r="M79">
            <v>36799</v>
          </cell>
          <cell r="N79">
            <v>4348926</v>
          </cell>
          <cell r="O79">
            <v>6217783</v>
          </cell>
          <cell r="P79">
            <v>124526</v>
          </cell>
          <cell r="Q79">
            <v>137467</v>
          </cell>
          <cell r="R79">
            <v>630346</v>
          </cell>
          <cell r="S79">
            <v>395253</v>
          </cell>
          <cell r="V79">
            <v>37164</v>
          </cell>
          <cell r="W79">
            <v>0</v>
          </cell>
          <cell r="X79">
            <v>0</v>
          </cell>
          <cell r="Y79">
            <v>0</v>
          </cell>
          <cell r="Z79">
            <v>0</v>
          </cell>
          <cell r="AA79">
            <v>0</v>
          </cell>
          <cell r="AB79">
            <v>0</v>
          </cell>
          <cell r="AC79">
            <v>0</v>
          </cell>
          <cell r="AD79">
            <v>0</v>
          </cell>
          <cell r="AE79">
            <v>0</v>
          </cell>
          <cell r="AF79">
            <v>0</v>
          </cell>
        </row>
        <row r="80">
          <cell r="A80">
            <v>3400104</v>
          </cell>
          <cell r="C80" t="str">
            <v>Crawley Memorial Hospital</v>
          </cell>
          <cell r="D80">
            <v>36891</v>
          </cell>
          <cell r="E80">
            <v>0</v>
          </cell>
          <cell r="G80" t="str">
            <v>Elizabeth Presnell</v>
          </cell>
          <cell r="H80">
            <v>7044873251</v>
          </cell>
          <cell r="I80">
            <v>7044873251</v>
          </cell>
          <cell r="K80">
            <v>0</v>
          </cell>
          <cell r="L80">
            <v>0</v>
          </cell>
          <cell r="M80">
            <v>36891</v>
          </cell>
          <cell r="N80">
            <v>2198469.25</v>
          </cell>
          <cell r="O80">
            <v>2418654.5</v>
          </cell>
          <cell r="P80">
            <v>5583.25</v>
          </cell>
          <cell r="Q80">
            <v>-14809.5</v>
          </cell>
          <cell r="R80">
            <v>4427</v>
          </cell>
          <cell r="S80">
            <v>5205.75</v>
          </cell>
          <cell r="V80">
            <v>36433</v>
          </cell>
          <cell r="W80">
            <v>0</v>
          </cell>
          <cell r="X80">
            <v>0</v>
          </cell>
          <cell r="Y80">
            <v>0</v>
          </cell>
          <cell r="Z80">
            <v>0</v>
          </cell>
          <cell r="AA80">
            <v>0</v>
          </cell>
          <cell r="AB80">
            <v>0</v>
          </cell>
          <cell r="AC80">
            <v>0</v>
          </cell>
          <cell r="AD80">
            <v>0</v>
          </cell>
          <cell r="AE80">
            <v>0</v>
          </cell>
          <cell r="AF80">
            <v>0</v>
          </cell>
        </row>
        <row r="81">
          <cell r="A81">
            <v>3400105</v>
          </cell>
          <cell r="C81" t="str">
            <v>St. Joseph's Hospital Closed</v>
          </cell>
          <cell r="D81" t="e">
            <v>#N/A</v>
          </cell>
          <cell r="E81" t="str">
            <v>closed</v>
          </cell>
          <cell r="G81" t="str">
            <v>CLOSED</v>
          </cell>
          <cell r="H81" t="str">
            <v>CLOSED</v>
          </cell>
          <cell r="I81" t="str">
            <v>CLOSED</v>
          </cell>
          <cell r="K81">
            <v>36068</v>
          </cell>
          <cell r="L81">
            <v>0</v>
          </cell>
          <cell r="M81" t="e">
            <v>#N/A</v>
          </cell>
          <cell r="N81" t="e">
            <v>#N/A</v>
          </cell>
          <cell r="O81" t="e">
            <v>#N/A</v>
          </cell>
          <cell r="P81" t="e">
            <v>#N/A</v>
          </cell>
          <cell r="Q81" t="e">
            <v>#N/A</v>
          </cell>
          <cell r="R81" t="e">
            <v>#N/A</v>
          </cell>
          <cell r="S81" t="e">
            <v>#N/A</v>
          </cell>
          <cell r="V81">
            <v>36068</v>
          </cell>
          <cell r="W81">
            <v>0</v>
          </cell>
          <cell r="X81">
            <v>0</v>
          </cell>
          <cell r="Y81">
            <v>0</v>
          </cell>
          <cell r="Z81">
            <v>0</v>
          </cell>
          <cell r="AA81">
            <v>0</v>
          </cell>
          <cell r="AB81">
            <v>0</v>
          </cell>
          <cell r="AC81">
            <v>0</v>
          </cell>
          <cell r="AD81">
            <v>0</v>
          </cell>
          <cell r="AE81">
            <v>0</v>
          </cell>
          <cell r="AF81">
            <v>0</v>
          </cell>
        </row>
        <row r="82">
          <cell r="A82">
            <v>3400106</v>
          </cell>
          <cell r="C82" t="str">
            <v>Sand Hills Regional Medical Center</v>
          </cell>
          <cell r="D82">
            <v>36799</v>
          </cell>
          <cell r="E82">
            <v>0</v>
          </cell>
          <cell r="G82" t="str">
            <v>Bill Ziesmer</v>
          </cell>
          <cell r="H82">
            <v>9102058106</v>
          </cell>
          <cell r="I82">
            <v>9102058106</v>
          </cell>
          <cell r="K82">
            <v>0</v>
          </cell>
          <cell r="L82">
            <v>0</v>
          </cell>
          <cell r="M82">
            <v>36799</v>
          </cell>
          <cell r="N82">
            <v>15662269</v>
          </cell>
          <cell r="O82">
            <v>50859201</v>
          </cell>
          <cell r="P82">
            <v>5725653</v>
          </cell>
          <cell r="Q82">
            <v>1870008</v>
          </cell>
          <cell r="R82">
            <v>2436613</v>
          </cell>
          <cell r="S82">
            <v>681646</v>
          </cell>
          <cell r="V82">
            <v>36433</v>
          </cell>
          <cell r="W82">
            <v>366695</v>
          </cell>
          <cell r="X82">
            <v>121</v>
          </cell>
          <cell r="Y82">
            <v>70372</v>
          </cell>
          <cell r="Z82">
            <v>29490.560000000001</v>
          </cell>
          <cell r="AA82">
            <v>7144</v>
          </cell>
          <cell r="AB82">
            <v>0</v>
          </cell>
          <cell r="AC82">
            <v>0</v>
          </cell>
          <cell r="AD82">
            <v>0</v>
          </cell>
          <cell r="AE82">
            <v>0</v>
          </cell>
          <cell r="AF82">
            <v>0</v>
          </cell>
        </row>
        <row r="83">
          <cell r="A83">
            <v>3400107</v>
          </cell>
          <cell r="C83" t="str">
            <v>Heritage Hospital</v>
          </cell>
          <cell r="D83">
            <v>36799</v>
          </cell>
          <cell r="E83">
            <v>4</v>
          </cell>
          <cell r="G83" t="str">
            <v>Amelia Bryant</v>
          </cell>
          <cell r="H83">
            <v>2528164403</v>
          </cell>
          <cell r="I83">
            <v>2528164403</v>
          </cell>
          <cell r="K83">
            <v>37164</v>
          </cell>
          <cell r="L83">
            <v>3719728</v>
          </cell>
          <cell r="M83">
            <v>36799</v>
          </cell>
          <cell r="N83">
            <v>26133158</v>
          </cell>
          <cell r="O83">
            <v>50999927</v>
          </cell>
          <cell r="P83">
            <v>6569307</v>
          </cell>
          <cell r="Q83">
            <v>3596199</v>
          </cell>
          <cell r="R83">
            <v>2247800</v>
          </cell>
          <cell r="S83">
            <v>977150</v>
          </cell>
          <cell r="V83">
            <v>37164</v>
          </cell>
          <cell r="W83">
            <v>0</v>
          </cell>
          <cell r="X83">
            <v>0</v>
          </cell>
          <cell r="Y83">
            <v>0</v>
          </cell>
          <cell r="Z83">
            <v>0</v>
          </cell>
          <cell r="AA83">
            <v>0</v>
          </cell>
          <cell r="AB83">
            <v>0</v>
          </cell>
          <cell r="AC83">
            <v>0</v>
          </cell>
          <cell r="AD83">
            <v>0</v>
          </cell>
          <cell r="AE83">
            <v>0</v>
          </cell>
          <cell r="AF83">
            <v>0</v>
          </cell>
        </row>
        <row r="84">
          <cell r="A84">
            <v>3400109</v>
          </cell>
          <cell r="C84" t="str">
            <v>Albemarle Hospital</v>
          </cell>
          <cell r="D84">
            <v>36799</v>
          </cell>
          <cell r="E84">
            <v>4</v>
          </cell>
          <cell r="G84" t="str">
            <v>Rick Sealander</v>
          </cell>
          <cell r="H84">
            <v>2523314225</v>
          </cell>
          <cell r="I84">
            <v>2523314225</v>
          </cell>
          <cell r="K84">
            <v>37164</v>
          </cell>
          <cell r="L84">
            <v>10314387</v>
          </cell>
          <cell r="M84">
            <v>36799</v>
          </cell>
          <cell r="N84">
            <v>60084737</v>
          </cell>
          <cell r="O84">
            <v>138538440</v>
          </cell>
          <cell r="P84">
            <v>8201924</v>
          </cell>
          <cell r="Q84">
            <v>4267496</v>
          </cell>
          <cell r="R84">
            <v>3299739</v>
          </cell>
          <cell r="S84">
            <v>1428237</v>
          </cell>
          <cell r="V84">
            <v>37164</v>
          </cell>
          <cell r="W84">
            <v>21020</v>
          </cell>
          <cell r="X84">
            <v>17</v>
          </cell>
          <cell r="Y84">
            <v>8408</v>
          </cell>
          <cell r="Z84">
            <v>19046</v>
          </cell>
          <cell r="AA84">
            <v>633</v>
          </cell>
          <cell r="AB84">
            <v>0</v>
          </cell>
          <cell r="AC84">
            <v>0</v>
          </cell>
          <cell r="AD84">
            <v>0</v>
          </cell>
          <cell r="AE84">
            <v>0</v>
          </cell>
          <cell r="AF84">
            <v>0</v>
          </cell>
        </row>
        <row r="85">
          <cell r="A85">
            <v>3401311</v>
          </cell>
          <cell r="B85">
            <v>3400111</v>
          </cell>
          <cell r="C85" t="str">
            <v>Chatham Hospital Inc.</v>
          </cell>
          <cell r="D85">
            <v>36799</v>
          </cell>
          <cell r="E85">
            <v>1</v>
          </cell>
          <cell r="G85" t="str">
            <v>Roger Barnes</v>
          </cell>
          <cell r="H85">
            <v>919682113</v>
          </cell>
          <cell r="I85">
            <v>919682113</v>
          </cell>
          <cell r="K85">
            <v>0</v>
          </cell>
          <cell r="L85">
            <v>0</v>
          </cell>
          <cell r="M85">
            <v>36799</v>
          </cell>
          <cell r="N85">
            <v>8678267</v>
          </cell>
          <cell r="O85">
            <v>17590154</v>
          </cell>
          <cell r="P85">
            <v>431562</v>
          </cell>
          <cell r="Q85">
            <v>231225</v>
          </cell>
          <cell r="R85">
            <v>456469</v>
          </cell>
          <cell r="S85">
            <v>218559</v>
          </cell>
          <cell r="V85">
            <v>36433</v>
          </cell>
          <cell r="W85">
            <v>0</v>
          </cell>
          <cell r="X85">
            <v>0</v>
          </cell>
          <cell r="Y85">
            <v>0</v>
          </cell>
          <cell r="Z85">
            <v>0</v>
          </cell>
          <cell r="AA85">
            <v>0</v>
          </cell>
          <cell r="AB85">
            <v>0</v>
          </cell>
          <cell r="AC85">
            <v>0</v>
          </cell>
          <cell r="AD85">
            <v>0</v>
          </cell>
          <cell r="AE85">
            <v>0</v>
          </cell>
          <cell r="AF85">
            <v>0</v>
          </cell>
        </row>
        <row r="86">
          <cell r="A86">
            <v>3400112</v>
          </cell>
          <cell r="C86" t="str">
            <v>Washington County Hospital</v>
          </cell>
          <cell r="D86">
            <v>36799</v>
          </cell>
          <cell r="E86">
            <v>0</v>
          </cell>
          <cell r="G86" t="str">
            <v>Pat Yearty, Admin</v>
          </cell>
          <cell r="H86">
            <v>2527934135</v>
          </cell>
          <cell r="I86">
            <v>2527934135</v>
          </cell>
          <cell r="K86">
            <v>36433</v>
          </cell>
          <cell r="L86">
            <v>1015946</v>
          </cell>
          <cell r="M86">
            <v>36799</v>
          </cell>
          <cell r="N86">
            <v>7463237</v>
          </cell>
          <cell r="O86">
            <v>13088386</v>
          </cell>
          <cell r="P86">
            <v>623260</v>
          </cell>
          <cell r="Q86">
            <v>483086</v>
          </cell>
          <cell r="R86">
            <v>1003255</v>
          </cell>
          <cell r="S86">
            <v>524470</v>
          </cell>
          <cell r="V86">
            <v>36433</v>
          </cell>
          <cell r="W86">
            <v>8473</v>
          </cell>
          <cell r="X86">
            <v>5</v>
          </cell>
          <cell r="Y86">
            <v>5600</v>
          </cell>
          <cell r="Z86">
            <v>2169</v>
          </cell>
          <cell r="AA86">
            <v>1360</v>
          </cell>
          <cell r="AB86">
            <v>0</v>
          </cell>
          <cell r="AC86">
            <v>0</v>
          </cell>
          <cell r="AD86">
            <v>0</v>
          </cell>
          <cell r="AE86">
            <v>0</v>
          </cell>
          <cell r="AF86">
            <v>0</v>
          </cell>
        </row>
        <row r="87">
          <cell r="A87">
            <v>3400113</v>
          </cell>
          <cell r="C87" t="str">
            <v>Carolinas Medical</v>
          </cell>
          <cell r="D87">
            <v>36891</v>
          </cell>
          <cell r="E87">
            <v>4</v>
          </cell>
          <cell r="G87" t="str">
            <v>Mike Snyder</v>
          </cell>
          <cell r="H87">
            <v>7043553373</v>
          </cell>
          <cell r="I87">
            <v>7043553373</v>
          </cell>
          <cell r="K87">
            <v>37256</v>
          </cell>
          <cell r="L87">
            <v>94925405</v>
          </cell>
          <cell r="M87">
            <v>36891</v>
          </cell>
          <cell r="N87">
            <v>528404219.75</v>
          </cell>
          <cell r="O87">
            <v>912001066</v>
          </cell>
          <cell r="P87">
            <v>101029592.25</v>
          </cell>
          <cell r="Q87">
            <v>60046391.5</v>
          </cell>
          <cell r="R87">
            <v>15554190.5</v>
          </cell>
          <cell r="S87">
            <v>12404742.75</v>
          </cell>
          <cell r="V87">
            <v>37256</v>
          </cell>
          <cell r="W87">
            <v>10165295</v>
          </cell>
          <cell r="X87">
            <v>4084</v>
          </cell>
          <cell r="Y87">
            <v>4356787</v>
          </cell>
          <cell r="Z87">
            <v>840609</v>
          </cell>
          <cell r="AA87">
            <v>222395</v>
          </cell>
          <cell r="AB87">
            <v>35864803</v>
          </cell>
          <cell r="AC87">
            <v>15117</v>
          </cell>
          <cell r="AD87">
            <v>11053319</v>
          </cell>
          <cell r="AE87">
            <v>17583211</v>
          </cell>
          <cell r="AF87">
            <v>9119781</v>
          </cell>
        </row>
        <row r="88">
          <cell r="A88">
            <v>3400114</v>
          </cell>
          <cell r="C88" t="str">
            <v>Rex Hospital</v>
          </cell>
          <cell r="D88">
            <v>36891</v>
          </cell>
          <cell r="E88">
            <v>0</v>
          </cell>
          <cell r="G88" t="str">
            <v>Tim Owens</v>
          </cell>
          <cell r="H88">
            <v>9197844521</v>
          </cell>
          <cell r="I88">
            <v>9197844521</v>
          </cell>
          <cell r="K88">
            <v>36891</v>
          </cell>
          <cell r="L88">
            <v>765958</v>
          </cell>
          <cell r="M88">
            <v>36891</v>
          </cell>
          <cell r="N88">
            <v>205658793.75</v>
          </cell>
          <cell r="O88">
            <v>544083569.25</v>
          </cell>
          <cell r="P88">
            <v>7781751</v>
          </cell>
          <cell r="Q88">
            <v>3536063</v>
          </cell>
          <cell r="R88">
            <v>3372703</v>
          </cell>
          <cell r="S88">
            <v>1093688.75</v>
          </cell>
          <cell r="V88">
            <v>36891</v>
          </cell>
          <cell r="W88">
            <v>26623</v>
          </cell>
          <cell r="X88">
            <v>11</v>
          </cell>
          <cell r="Y88">
            <v>2898</v>
          </cell>
          <cell r="Z88">
            <v>22458</v>
          </cell>
          <cell r="AA88">
            <v>835</v>
          </cell>
          <cell r="AB88">
            <v>0</v>
          </cell>
          <cell r="AC88">
            <v>0</v>
          </cell>
          <cell r="AD88">
            <v>0</v>
          </cell>
          <cell r="AE88">
            <v>0</v>
          </cell>
          <cell r="AF88">
            <v>0</v>
          </cell>
        </row>
        <row r="89">
          <cell r="A89">
            <v>3400115</v>
          </cell>
          <cell r="C89" t="str">
            <v>FirstHealth Moore Regional Hospital</v>
          </cell>
          <cell r="D89">
            <v>36799</v>
          </cell>
          <cell r="G89" t="e">
            <v>#N/A</v>
          </cell>
          <cell r="H89" t="e">
            <v>#N/A</v>
          </cell>
          <cell r="I89" t="e">
            <v>#N/A</v>
          </cell>
          <cell r="K89">
            <v>36525</v>
          </cell>
          <cell r="L89">
            <v>14421392</v>
          </cell>
          <cell r="M89">
            <v>36799</v>
          </cell>
          <cell r="N89">
            <v>171963354</v>
          </cell>
          <cell r="O89">
            <v>355642431</v>
          </cell>
          <cell r="P89">
            <v>14243167</v>
          </cell>
          <cell r="Q89">
            <v>12891366</v>
          </cell>
          <cell r="R89">
            <v>7110537</v>
          </cell>
          <cell r="S89">
            <v>3781259</v>
          </cell>
          <cell r="V89">
            <v>36433</v>
          </cell>
          <cell r="W89">
            <v>117028</v>
          </cell>
          <cell r="X89">
            <v>51</v>
          </cell>
          <cell r="Y89">
            <v>29559</v>
          </cell>
          <cell r="Z89">
            <v>96009</v>
          </cell>
          <cell r="AA89">
            <v>16940</v>
          </cell>
          <cell r="AB89">
            <v>0</v>
          </cell>
          <cell r="AC89">
            <v>0</v>
          </cell>
          <cell r="AD89">
            <v>0</v>
          </cell>
          <cell r="AE89">
            <v>0</v>
          </cell>
          <cell r="AF89">
            <v>0</v>
          </cell>
        </row>
        <row r="90">
          <cell r="A90">
            <v>3400116</v>
          </cell>
          <cell r="C90" t="str">
            <v>Frye Regional Medical Center</v>
          </cell>
          <cell r="D90">
            <v>36677</v>
          </cell>
          <cell r="E90">
            <v>0</v>
          </cell>
          <cell r="G90" t="str">
            <v>Lisa Castellari Hronek</v>
          </cell>
          <cell r="H90">
            <v>3109663010</v>
          </cell>
          <cell r="I90">
            <v>3109663010</v>
          </cell>
          <cell r="K90">
            <v>0</v>
          </cell>
          <cell r="L90">
            <v>0</v>
          </cell>
          <cell r="M90">
            <v>36677</v>
          </cell>
          <cell r="N90">
            <v>110790459</v>
          </cell>
          <cell r="O90">
            <v>435961957</v>
          </cell>
          <cell r="P90">
            <v>19890726</v>
          </cell>
          <cell r="Q90">
            <v>6919085</v>
          </cell>
          <cell r="R90">
            <v>4726707</v>
          </cell>
          <cell r="S90">
            <v>1033166</v>
          </cell>
          <cell r="V90">
            <v>36311</v>
          </cell>
          <cell r="W90">
            <v>0</v>
          </cell>
          <cell r="X90">
            <v>0</v>
          </cell>
          <cell r="Y90">
            <v>0</v>
          </cell>
          <cell r="Z90">
            <v>0</v>
          </cell>
          <cell r="AA90">
            <v>0</v>
          </cell>
          <cell r="AB90">
            <v>0</v>
          </cell>
          <cell r="AC90">
            <v>0</v>
          </cell>
          <cell r="AD90">
            <v>0</v>
          </cell>
          <cell r="AE90">
            <v>0</v>
          </cell>
          <cell r="AF90">
            <v>0</v>
          </cell>
        </row>
        <row r="91">
          <cell r="A91">
            <v>3400119</v>
          </cell>
          <cell r="C91" t="str">
            <v>Stanly Memorial Hospital</v>
          </cell>
          <cell r="D91">
            <v>36799</v>
          </cell>
          <cell r="E91">
            <v>0</v>
          </cell>
          <cell r="G91" t="str">
            <v>Jill Lambert</v>
          </cell>
          <cell r="H91">
            <v>7049844350</v>
          </cell>
          <cell r="I91">
            <v>7049844350</v>
          </cell>
          <cell r="K91">
            <v>0</v>
          </cell>
          <cell r="L91">
            <v>0</v>
          </cell>
          <cell r="M91">
            <v>36799</v>
          </cell>
          <cell r="N91">
            <v>41956124</v>
          </cell>
          <cell r="O91">
            <v>66061371</v>
          </cell>
          <cell r="P91">
            <v>5623611</v>
          </cell>
          <cell r="Q91">
            <v>3834243</v>
          </cell>
          <cell r="R91">
            <v>2543165</v>
          </cell>
          <cell r="S91">
            <v>1498544</v>
          </cell>
          <cell r="V91">
            <v>36799</v>
          </cell>
          <cell r="W91">
            <v>0</v>
          </cell>
          <cell r="X91">
            <v>0</v>
          </cell>
          <cell r="Y91">
            <v>0</v>
          </cell>
          <cell r="Z91">
            <v>487</v>
          </cell>
          <cell r="AA91">
            <v>279</v>
          </cell>
          <cell r="AB91">
            <v>9754</v>
          </cell>
          <cell r="AC91">
            <v>5</v>
          </cell>
          <cell r="AD91">
            <v>4218</v>
          </cell>
          <cell r="AE91">
            <v>0</v>
          </cell>
          <cell r="AF91">
            <v>0</v>
          </cell>
        </row>
        <row r="92">
          <cell r="A92">
            <v>3400120</v>
          </cell>
          <cell r="C92" t="str">
            <v>Duplin General Hospital</v>
          </cell>
          <cell r="D92">
            <v>36799</v>
          </cell>
          <cell r="E92">
            <v>4</v>
          </cell>
          <cell r="G92" t="str">
            <v>Doug Yarbrough</v>
          </cell>
          <cell r="H92">
            <v>9102962608</v>
          </cell>
          <cell r="I92">
            <v>9102962608</v>
          </cell>
          <cell r="K92">
            <v>37164</v>
          </cell>
          <cell r="L92">
            <v>7685903</v>
          </cell>
          <cell r="M92">
            <v>36799</v>
          </cell>
          <cell r="N92">
            <v>18841123</v>
          </cell>
          <cell r="O92">
            <v>42846929</v>
          </cell>
          <cell r="P92">
            <v>7581115</v>
          </cell>
          <cell r="Q92">
            <v>3582680</v>
          </cell>
          <cell r="R92">
            <v>1888758</v>
          </cell>
          <cell r="S92">
            <v>751640</v>
          </cell>
          <cell r="V92">
            <v>36799</v>
          </cell>
          <cell r="W92">
            <v>0</v>
          </cell>
          <cell r="X92">
            <v>0</v>
          </cell>
          <cell r="Y92">
            <v>0</v>
          </cell>
          <cell r="Z92">
            <v>0</v>
          </cell>
          <cell r="AA92">
            <v>0</v>
          </cell>
          <cell r="AB92">
            <v>0</v>
          </cell>
          <cell r="AC92">
            <v>0</v>
          </cell>
          <cell r="AD92">
            <v>0</v>
          </cell>
          <cell r="AE92">
            <v>0</v>
          </cell>
          <cell r="AF92">
            <v>0</v>
          </cell>
        </row>
        <row r="93">
          <cell r="A93">
            <v>3400121</v>
          </cell>
          <cell r="C93" t="str">
            <v>J Arthur Dosher Memorial Hospital</v>
          </cell>
          <cell r="D93">
            <v>36799</v>
          </cell>
          <cell r="E93">
            <v>4</v>
          </cell>
          <cell r="G93" t="str">
            <v>James Shomaker</v>
          </cell>
          <cell r="H93">
            <v>9104573912</v>
          </cell>
          <cell r="I93">
            <v>9104573912</v>
          </cell>
          <cell r="K93">
            <v>37164</v>
          </cell>
          <cell r="L93">
            <v>2836780</v>
          </cell>
          <cell r="M93">
            <v>36799</v>
          </cell>
          <cell r="N93">
            <v>12453911</v>
          </cell>
          <cell r="O93">
            <v>26674576</v>
          </cell>
          <cell r="P93">
            <v>754739</v>
          </cell>
          <cell r="Q93">
            <v>390688</v>
          </cell>
          <cell r="R93">
            <v>675926</v>
          </cell>
          <cell r="S93">
            <v>323484</v>
          </cell>
          <cell r="V93">
            <v>37164</v>
          </cell>
          <cell r="W93">
            <v>0</v>
          </cell>
          <cell r="X93">
            <v>0</v>
          </cell>
          <cell r="Y93">
            <v>0</v>
          </cell>
          <cell r="Z93">
            <v>5047</v>
          </cell>
          <cell r="AA93">
            <v>1253</v>
          </cell>
          <cell r="AB93">
            <v>0</v>
          </cell>
          <cell r="AC93">
            <v>0</v>
          </cell>
          <cell r="AD93">
            <v>0</v>
          </cell>
          <cell r="AE93">
            <v>0</v>
          </cell>
          <cell r="AF93">
            <v>0</v>
          </cell>
        </row>
        <row r="94">
          <cell r="A94">
            <v>3400122</v>
          </cell>
          <cell r="C94" t="str">
            <v>Our Community Hospital</v>
          </cell>
          <cell r="D94">
            <v>36799</v>
          </cell>
          <cell r="E94">
            <v>1</v>
          </cell>
          <cell r="G94" t="str">
            <v>Barbara Bixler</v>
          </cell>
          <cell r="H94">
            <v>2528264144</v>
          </cell>
          <cell r="I94">
            <v>2528264144</v>
          </cell>
          <cell r="K94">
            <v>36433</v>
          </cell>
          <cell r="L94">
            <v>331081</v>
          </cell>
          <cell r="M94">
            <v>36799</v>
          </cell>
          <cell r="N94">
            <v>3295292</v>
          </cell>
          <cell r="O94">
            <v>4184998</v>
          </cell>
          <cell r="P94">
            <v>5726</v>
          </cell>
          <cell r="Q94">
            <v>4961</v>
          </cell>
          <cell r="R94">
            <v>104479</v>
          </cell>
          <cell r="S94">
            <v>174336</v>
          </cell>
          <cell r="V94">
            <v>36433</v>
          </cell>
          <cell r="W94">
            <v>0</v>
          </cell>
          <cell r="X94">
            <v>0</v>
          </cell>
          <cell r="Y94">
            <v>0</v>
          </cell>
          <cell r="Z94">
            <v>0</v>
          </cell>
          <cell r="AA94">
            <v>0</v>
          </cell>
          <cell r="AB94">
            <v>0</v>
          </cell>
          <cell r="AC94">
            <v>0</v>
          </cell>
          <cell r="AD94">
            <v>0</v>
          </cell>
          <cell r="AE94">
            <v>0</v>
          </cell>
          <cell r="AF94">
            <v>0</v>
          </cell>
        </row>
        <row r="95">
          <cell r="A95">
            <v>3400123</v>
          </cell>
          <cell r="C95" t="str">
            <v>Randolph Hospital</v>
          </cell>
          <cell r="D95">
            <v>36799</v>
          </cell>
          <cell r="E95">
            <v>0</v>
          </cell>
          <cell r="G95" t="str">
            <v>Marsha Wyche</v>
          </cell>
          <cell r="H95">
            <v>3366259275</v>
          </cell>
          <cell r="I95">
            <v>3366259275</v>
          </cell>
          <cell r="K95">
            <v>36433</v>
          </cell>
          <cell r="L95">
            <v>4489250</v>
          </cell>
          <cell r="M95">
            <v>36799</v>
          </cell>
          <cell r="N95">
            <v>48413632</v>
          </cell>
          <cell r="O95">
            <v>83964963</v>
          </cell>
          <cell r="P95">
            <v>5852072</v>
          </cell>
          <cell r="Q95">
            <v>4507874</v>
          </cell>
          <cell r="R95">
            <v>3130275</v>
          </cell>
          <cell r="S95">
            <v>2063704</v>
          </cell>
          <cell r="V95">
            <v>36068</v>
          </cell>
          <cell r="W95">
            <v>0</v>
          </cell>
          <cell r="X95">
            <v>0</v>
          </cell>
          <cell r="Y95">
            <v>0</v>
          </cell>
          <cell r="Z95">
            <v>0</v>
          </cell>
          <cell r="AA95">
            <v>0</v>
          </cell>
          <cell r="AB95">
            <v>0</v>
          </cell>
          <cell r="AC95">
            <v>0</v>
          </cell>
          <cell r="AD95">
            <v>0</v>
          </cell>
          <cell r="AE95">
            <v>0</v>
          </cell>
          <cell r="AF95">
            <v>0</v>
          </cell>
        </row>
        <row r="96">
          <cell r="A96">
            <v>3400124</v>
          </cell>
          <cell r="C96" t="str">
            <v>Good Hope Hospital</v>
          </cell>
          <cell r="D96">
            <v>36799</v>
          </cell>
          <cell r="E96">
            <v>0</v>
          </cell>
          <cell r="G96" t="str">
            <v>Barbara B. Hale</v>
          </cell>
          <cell r="H96">
            <v>9108976411</v>
          </cell>
          <cell r="I96">
            <v>9108976411</v>
          </cell>
          <cell r="K96">
            <v>36433</v>
          </cell>
          <cell r="L96">
            <v>0</v>
          </cell>
          <cell r="M96">
            <v>36799</v>
          </cell>
          <cell r="N96">
            <v>13885763</v>
          </cell>
          <cell r="O96">
            <v>29247784</v>
          </cell>
          <cell r="P96">
            <v>2011421</v>
          </cell>
          <cell r="Q96">
            <v>999500</v>
          </cell>
          <cell r="R96">
            <v>1044359</v>
          </cell>
          <cell r="S96">
            <v>424922</v>
          </cell>
          <cell r="V96">
            <v>36068</v>
          </cell>
          <cell r="W96">
            <v>0</v>
          </cell>
          <cell r="X96">
            <v>0</v>
          </cell>
          <cell r="Y96">
            <v>0</v>
          </cell>
          <cell r="Z96">
            <v>0</v>
          </cell>
          <cell r="AA96">
            <v>0</v>
          </cell>
          <cell r="AB96">
            <v>0</v>
          </cell>
          <cell r="AC96">
            <v>0</v>
          </cell>
          <cell r="AD96">
            <v>0</v>
          </cell>
          <cell r="AE96">
            <v>0</v>
          </cell>
          <cell r="AF96">
            <v>0</v>
          </cell>
        </row>
        <row r="97">
          <cell r="A97">
            <v>3400125</v>
          </cell>
          <cell r="C97" t="str">
            <v>Wesley Long Community Closed</v>
          </cell>
          <cell r="D97" t="e">
            <v>#N/A</v>
          </cell>
          <cell r="E97" t="str">
            <v>Closed</v>
          </cell>
          <cell r="G97" t="str">
            <v>CLOSED</v>
          </cell>
          <cell r="H97" t="str">
            <v>CLOSED</v>
          </cell>
          <cell r="I97" t="str">
            <v>CLOSED</v>
          </cell>
          <cell r="K97">
            <v>36068</v>
          </cell>
          <cell r="L97">
            <v>0</v>
          </cell>
          <cell r="M97" t="e">
            <v>#N/A</v>
          </cell>
          <cell r="N97" t="e">
            <v>#N/A</v>
          </cell>
          <cell r="O97" t="e">
            <v>#N/A</v>
          </cell>
          <cell r="P97" t="e">
            <v>#N/A</v>
          </cell>
          <cell r="Q97" t="e">
            <v>#N/A</v>
          </cell>
          <cell r="R97" t="e">
            <v>#N/A</v>
          </cell>
          <cell r="S97" t="e">
            <v>#N/A</v>
          </cell>
          <cell r="V97">
            <v>36068</v>
          </cell>
          <cell r="W97">
            <v>0</v>
          </cell>
          <cell r="X97">
            <v>0</v>
          </cell>
          <cell r="Y97">
            <v>0</v>
          </cell>
          <cell r="Z97">
            <v>0</v>
          </cell>
          <cell r="AA97">
            <v>0</v>
          </cell>
          <cell r="AB97">
            <v>0</v>
          </cell>
          <cell r="AC97">
            <v>0</v>
          </cell>
          <cell r="AD97">
            <v>0</v>
          </cell>
          <cell r="AE97">
            <v>0</v>
          </cell>
          <cell r="AF97">
            <v>0</v>
          </cell>
        </row>
        <row r="98">
          <cell r="A98">
            <v>3400126</v>
          </cell>
          <cell r="C98" t="str">
            <v>Wilson Memorial Hospital</v>
          </cell>
          <cell r="D98">
            <v>36799</v>
          </cell>
          <cell r="E98">
            <v>0</v>
          </cell>
          <cell r="G98" t="str">
            <v>Brenda Nisinger</v>
          </cell>
          <cell r="H98">
            <v>2523998031</v>
          </cell>
          <cell r="I98">
            <v>2523998031</v>
          </cell>
          <cell r="K98">
            <v>37164</v>
          </cell>
          <cell r="L98">
            <v>12327568</v>
          </cell>
          <cell r="M98">
            <v>36799</v>
          </cell>
          <cell r="N98">
            <v>66093135</v>
          </cell>
          <cell r="O98">
            <v>117257949</v>
          </cell>
          <cell r="P98">
            <v>9349752</v>
          </cell>
          <cell r="Q98">
            <v>6351970</v>
          </cell>
          <cell r="R98">
            <v>5250940</v>
          </cell>
          <cell r="S98">
            <v>2500870</v>
          </cell>
          <cell r="V98">
            <v>37164</v>
          </cell>
          <cell r="W98">
            <v>0</v>
          </cell>
          <cell r="X98">
            <v>0</v>
          </cell>
          <cell r="Y98">
            <v>0</v>
          </cell>
          <cell r="Z98">
            <v>1964</v>
          </cell>
          <cell r="AA98">
            <v>733</v>
          </cell>
          <cell r="AB98">
            <v>0</v>
          </cell>
          <cell r="AC98">
            <v>0</v>
          </cell>
          <cell r="AD98">
            <v>0</v>
          </cell>
          <cell r="AE98">
            <v>0</v>
          </cell>
          <cell r="AF98">
            <v>0</v>
          </cell>
        </row>
        <row r="99">
          <cell r="A99">
            <v>3400127</v>
          </cell>
          <cell r="C99" t="str">
            <v>Granville Medical Center</v>
          </cell>
          <cell r="D99">
            <v>36799</v>
          </cell>
          <cell r="E99">
            <v>4</v>
          </cell>
          <cell r="G99" t="str">
            <v>Sherry Jensen</v>
          </cell>
          <cell r="H99">
            <v>9196903402</v>
          </cell>
          <cell r="I99">
            <v>9196903402</v>
          </cell>
          <cell r="K99">
            <v>37164</v>
          </cell>
          <cell r="L99">
            <v>2006017</v>
          </cell>
          <cell r="M99">
            <v>36799</v>
          </cell>
          <cell r="N99">
            <v>18784218</v>
          </cell>
          <cell r="O99">
            <v>32548245</v>
          </cell>
          <cell r="P99">
            <v>1978663</v>
          </cell>
          <cell r="Q99">
            <v>1775343</v>
          </cell>
          <cell r="R99">
            <v>1476893</v>
          </cell>
          <cell r="S99">
            <v>711916</v>
          </cell>
          <cell r="V99">
            <v>37164</v>
          </cell>
          <cell r="W99">
            <v>24073</v>
          </cell>
          <cell r="X99">
            <v>24</v>
          </cell>
          <cell r="Y99">
            <v>10309</v>
          </cell>
          <cell r="Z99">
            <v>10323</v>
          </cell>
          <cell r="AA99">
            <v>3939</v>
          </cell>
          <cell r="AB99">
            <v>0</v>
          </cell>
          <cell r="AC99">
            <v>0</v>
          </cell>
          <cell r="AD99">
            <v>0</v>
          </cell>
          <cell r="AE99">
            <v>0</v>
          </cell>
          <cell r="AF99">
            <v>0</v>
          </cell>
        </row>
        <row r="100">
          <cell r="A100">
            <v>3400129</v>
          </cell>
          <cell r="C100" t="str">
            <v>Lake Norman Regional Medical</v>
          </cell>
          <cell r="D100">
            <v>36799</v>
          </cell>
          <cell r="E100">
            <v>0</v>
          </cell>
          <cell r="G100" t="str">
            <v>Glen Silverman</v>
          </cell>
          <cell r="H100">
            <v>7046604054</v>
          </cell>
          <cell r="I100">
            <v>7046604054</v>
          </cell>
          <cell r="K100">
            <v>0</v>
          </cell>
          <cell r="L100">
            <v>0</v>
          </cell>
          <cell r="M100">
            <v>36799</v>
          </cell>
          <cell r="N100">
            <v>36185360</v>
          </cell>
          <cell r="O100">
            <v>127079496</v>
          </cell>
          <cell r="P100">
            <v>4271850</v>
          </cell>
          <cell r="Q100">
            <v>1511608</v>
          </cell>
          <cell r="R100">
            <v>1830836</v>
          </cell>
          <cell r="S100">
            <v>465766</v>
          </cell>
          <cell r="V100">
            <v>36433</v>
          </cell>
          <cell r="W100">
            <v>8231</v>
          </cell>
          <cell r="X100">
            <v>6</v>
          </cell>
          <cell r="Y100">
            <v>0</v>
          </cell>
          <cell r="Z100">
            <v>9375</v>
          </cell>
          <cell r="AA100">
            <v>1361</v>
          </cell>
          <cell r="AB100">
            <v>0</v>
          </cell>
          <cell r="AC100">
            <v>0</v>
          </cell>
          <cell r="AD100">
            <v>0</v>
          </cell>
          <cell r="AE100">
            <v>0</v>
          </cell>
          <cell r="AF100">
            <v>0</v>
          </cell>
        </row>
        <row r="101">
          <cell r="A101">
            <v>3400130</v>
          </cell>
          <cell r="C101" t="str">
            <v>Union Regional Medical Center</v>
          </cell>
          <cell r="D101">
            <v>36891</v>
          </cell>
          <cell r="E101">
            <v>4</v>
          </cell>
          <cell r="G101" t="str">
            <v>Carol Davis</v>
          </cell>
          <cell r="H101">
            <v>7042833185</v>
          </cell>
          <cell r="I101">
            <v>7042833185</v>
          </cell>
          <cell r="K101">
            <v>37256</v>
          </cell>
          <cell r="L101">
            <v>4319774</v>
          </cell>
          <cell r="M101">
            <v>36891</v>
          </cell>
          <cell r="N101">
            <v>49279840.5</v>
          </cell>
          <cell r="O101">
            <v>103158482.5</v>
          </cell>
          <cell r="P101">
            <v>8907615.75</v>
          </cell>
          <cell r="Q101">
            <v>4992708.25</v>
          </cell>
          <cell r="R101">
            <v>3746402</v>
          </cell>
          <cell r="S101">
            <v>1616644.25</v>
          </cell>
          <cell r="V101">
            <v>37256</v>
          </cell>
          <cell r="W101">
            <v>1159729</v>
          </cell>
          <cell r="X101">
            <v>716</v>
          </cell>
          <cell r="Y101">
            <v>453940</v>
          </cell>
          <cell r="Z101">
            <v>728595</v>
          </cell>
          <cell r="AA101">
            <v>229107</v>
          </cell>
          <cell r="AB101">
            <v>0</v>
          </cell>
          <cell r="AC101">
            <v>0</v>
          </cell>
          <cell r="AD101">
            <v>0</v>
          </cell>
          <cell r="AE101">
            <v>0</v>
          </cell>
          <cell r="AF101">
            <v>0</v>
          </cell>
        </row>
        <row r="102">
          <cell r="A102">
            <v>3400131</v>
          </cell>
          <cell r="C102" t="str">
            <v>Craven Regional Hospital</v>
          </cell>
          <cell r="D102">
            <v>36799</v>
          </cell>
          <cell r="E102">
            <v>4</v>
          </cell>
          <cell r="G102" t="str">
            <v>Wayne McCandless</v>
          </cell>
          <cell r="H102">
            <v>2526338877</v>
          </cell>
          <cell r="I102">
            <v>2526338877</v>
          </cell>
          <cell r="K102">
            <v>37164</v>
          </cell>
          <cell r="L102">
            <v>9117617</v>
          </cell>
          <cell r="M102">
            <v>36799</v>
          </cell>
          <cell r="N102">
            <v>113723675</v>
          </cell>
          <cell r="O102">
            <v>216779813</v>
          </cell>
          <cell r="P102">
            <v>17535626</v>
          </cell>
          <cell r="Q102">
            <v>9245959</v>
          </cell>
          <cell r="R102">
            <v>5999618</v>
          </cell>
          <cell r="S102">
            <v>3210936</v>
          </cell>
          <cell r="V102">
            <v>37164</v>
          </cell>
          <cell r="W102">
            <v>16330</v>
          </cell>
          <cell r="X102">
            <v>12</v>
          </cell>
          <cell r="Y102">
            <v>10414</v>
          </cell>
          <cell r="Z102">
            <v>3000</v>
          </cell>
          <cell r="AA102">
            <v>1411</v>
          </cell>
          <cell r="AB102">
            <v>0</v>
          </cell>
          <cell r="AC102">
            <v>0</v>
          </cell>
          <cell r="AD102">
            <v>0</v>
          </cell>
          <cell r="AE102">
            <v>0</v>
          </cell>
          <cell r="AF102">
            <v>0</v>
          </cell>
        </row>
        <row r="103">
          <cell r="A103">
            <v>3400132</v>
          </cell>
          <cell r="C103" t="str">
            <v>Maria Parham Hospital</v>
          </cell>
          <cell r="D103">
            <v>36799</v>
          </cell>
          <cell r="G103" t="str">
            <v>James Pearce</v>
          </cell>
          <cell r="H103">
            <v>2524361110</v>
          </cell>
          <cell r="I103">
            <v>2524361110</v>
          </cell>
          <cell r="K103">
            <v>36433</v>
          </cell>
          <cell r="L103">
            <v>2573172</v>
          </cell>
          <cell r="M103">
            <v>36799</v>
          </cell>
          <cell r="N103">
            <v>32966077</v>
          </cell>
          <cell r="O103">
            <v>65593602</v>
          </cell>
          <cell r="P103">
            <v>6105297</v>
          </cell>
          <cell r="Q103">
            <v>3090318</v>
          </cell>
          <cell r="R103">
            <v>3653431</v>
          </cell>
          <cell r="S103">
            <v>1875071</v>
          </cell>
          <cell r="V103">
            <v>36433</v>
          </cell>
          <cell r="W103">
            <v>0</v>
          </cell>
          <cell r="X103">
            <v>0</v>
          </cell>
          <cell r="Y103">
            <v>0</v>
          </cell>
          <cell r="Z103">
            <v>0</v>
          </cell>
          <cell r="AA103">
            <v>0</v>
          </cell>
          <cell r="AB103">
            <v>0</v>
          </cell>
          <cell r="AC103">
            <v>0</v>
          </cell>
          <cell r="AD103">
            <v>0</v>
          </cell>
          <cell r="AE103">
            <v>0</v>
          </cell>
          <cell r="AF103">
            <v>0</v>
          </cell>
        </row>
        <row r="104">
          <cell r="A104">
            <v>3400133</v>
          </cell>
          <cell r="C104" t="str">
            <v>Martin General Hospital</v>
          </cell>
          <cell r="D104">
            <v>37011</v>
          </cell>
          <cell r="G104" t="str">
            <v>Bill Bass</v>
          </cell>
          <cell r="H104">
            <v>2528096115</v>
          </cell>
          <cell r="I104">
            <v>2528096115</v>
          </cell>
          <cell r="K104">
            <v>37011</v>
          </cell>
          <cell r="L104">
            <v>0</v>
          </cell>
          <cell r="M104">
            <v>37011</v>
          </cell>
          <cell r="N104">
            <v>16108209</v>
          </cell>
          <cell r="O104">
            <v>40328501</v>
          </cell>
          <cell r="P104">
            <v>3184113</v>
          </cell>
          <cell r="Q104">
            <v>852168</v>
          </cell>
          <cell r="R104">
            <v>4007268</v>
          </cell>
          <cell r="S104">
            <v>1924153</v>
          </cell>
          <cell r="V104" t="str">
            <v>40/30/2001</v>
          </cell>
          <cell r="W104">
            <v>0</v>
          </cell>
          <cell r="X104">
            <v>0</v>
          </cell>
          <cell r="Y104">
            <v>0</v>
          </cell>
          <cell r="Z104">
            <v>0</v>
          </cell>
          <cell r="AA104">
            <v>0</v>
          </cell>
          <cell r="AB104">
            <v>0</v>
          </cell>
          <cell r="AC104">
            <v>0</v>
          </cell>
          <cell r="AD104">
            <v>0</v>
          </cell>
          <cell r="AE104">
            <v>0</v>
          </cell>
          <cell r="AF104">
            <v>0</v>
          </cell>
        </row>
        <row r="105">
          <cell r="A105">
            <v>3400141</v>
          </cell>
          <cell r="C105" t="str">
            <v>New Hanover Memorial Hospital</v>
          </cell>
          <cell r="D105">
            <v>36799</v>
          </cell>
          <cell r="E105">
            <v>4</v>
          </cell>
          <cell r="G105" t="str">
            <v>Rebecca Johannes</v>
          </cell>
          <cell r="H105">
            <v>9108155920</v>
          </cell>
          <cell r="I105">
            <v>9108155980</v>
          </cell>
          <cell r="K105">
            <v>37164</v>
          </cell>
          <cell r="L105">
            <v>39507537</v>
          </cell>
          <cell r="M105">
            <v>36799</v>
          </cell>
          <cell r="N105">
            <v>28753048</v>
          </cell>
          <cell r="O105">
            <v>641210043</v>
          </cell>
          <cell r="P105">
            <v>57305586</v>
          </cell>
          <cell r="Q105">
            <v>28245858</v>
          </cell>
          <cell r="R105">
            <v>21363807</v>
          </cell>
          <cell r="S105">
            <v>9757850</v>
          </cell>
          <cell r="V105">
            <v>37164</v>
          </cell>
          <cell r="W105">
            <v>289866</v>
          </cell>
          <cell r="X105">
            <v>161</v>
          </cell>
          <cell r="Y105">
            <v>89488</v>
          </cell>
          <cell r="Z105">
            <v>69835</v>
          </cell>
          <cell r="AA105">
            <v>13187</v>
          </cell>
          <cell r="AB105">
            <v>0</v>
          </cell>
          <cell r="AC105">
            <v>0</v>
          </cell>
          <cell r="AD105">
            <v>0</v>
          </cell>
          <cell r="AE105">
            <v>0</v>
          </cell>
          <cell r="AF105">
            <v>0</v>
          </cell>
        </row>
        <row r="106">
          <cell r="A106">
            <v>3400142</v>
          </cell>
          <cell r="C106" t="str">
            <v>Carteret General Hospital</v>
          </cell>
          <cell r="D106">
            <v>36799</v>
          </cell>
          <cell r="E106">
            <v>4</v>
          </cell>
          <cell r="G106" t="str">
            <v>W. Riley Gray</v>
          </cell>
          <cell r="H106">
            <v>2522471503</v>
          </cell>
          <cell r="I106">
            <v>2522471503</v>
          </cell>
          <cell r="K106">
            <v>37164</v>
          </cell>
          <cell r="L106">
            <v>2807874</v>
          </cell>
          <cell r="M106">
            <v>36799</v>
          </cell>
          <cell r="N106">
            <v>42958929</v>
          </cell>
          <cell r="O106">
            <v>78625538</v>
          </cell>
          <cell r="P106">
            <v>4884699</v>
          </cell>
          <cell r="Q106">
            <v>3195927</v>
          </cell>
          <cell r="R106">
            <v>2726038</v>
          </cell>
          <cell r="S106">
            <v>1409729</v>
          </cell>
          <cell r="V106">
            <v>37164</v>
          </cell>
          <cell r="W106">
            <v>0</v>
          </cell>
          <cell r="X106">
            <v>0</v>
          </cell>
          <cell r="Y106">
            <v>0</v>
          </cell>
          <cell r="Z106">
            <v>0</v>
          </cell>
          <cell r="AA106">
            <v>0</v>
          </cell>
          <cell r="AB106">
            <v>0</v>
          </cell>
          <cell r="AC106">
            <v>0</v>
          </cell>
          <cell r="AD106">
            <v>0</v>
          </cell>
          <cell r="AE106">
            <v>0</v>
          </cell>
          <cell r="AF106">
            <v>0</v>
          </cell>
        </row>
        <row r="107">
          <cell r="A107">
            <v>3400143</v>
          </cell>
          <cell r="C107" t="str">
            <v>Catawba Valley Medical Center</v>
          </cell>
          <cell r="D107">
            <v>36707</v>
          </cell>
          <cell r="E107">
            <v>4</v>
          </cell>
          <cell r="G107" t="str">
            <v>Russell Early</v>
          </cell>
          <cell r="H107">
            <v>8283263280</v>
          </cell>
          <cell r="I107">
            <v>8283263280</v>
          </cell>
          <cell r="K107">
            <v>37072</v>
          </cell>
          <cell r="L107">
            <v>12274473</v>
          </cell>
          <cell r="M107">
            <v>36707</v>
          </cell>
          <cell r="N107">
            <v>82822497</v>
          </cell>
          <cell r="O107">
            <v>153559355</v>
          </cell>
          <cell r="P107">
            <v>13465217</v>
          </cell>
          <cell r="Q107">
            <v>9580482</v>
          </cell>
          <cell r="R107">
            <v>5581170</v>
          </cell>
          <cell r="S107">
            <v>2186685</v>
          </cell>
          <cell r="V107">
            <v>36707</v>
          </cell>
          <cell r="W107">
            <v>0</v>
          </cell>
          <cell r="X107">
            <v>0</v>
          </cell>
          <cell r="Y107">
            <v>0</v>
          </cell>
          <cell r="Z107">
            <v>0</v>
          </cell>
          <cell r="AA107">
            <v>0</v>
          </cell>
          <cell r="AB107">
            <v>0</v>
          </cell>
          <cell r="AC107">
            <v>0</v>
          </cell>
          <cell r="AD107">
            <v>0</v>
          </cell>
          <cell r="AE107">
            <v>0</v>
          </cell>
          <cell r="AF107">
            <v>0</v>
          </cell>
        </row>
        <row r="108">
          <cell r="A108">
            <v>3400144</v>
          </cell>
          <cell r="C108" t="str">
            <v>Davis Medical Center</v>
          </cell>
          <cell r="D108">
            <v>36799</v>
          </cell>
          <cell r="E108">
            <v>0</v>
          </cell>
          <cell r="G108" t="str">
            <v>Anthony Lowery</v>
          </cell>
          <cell r="H108">
            <v>6152590226</v>
          </cell>
          <cell r="I108">
            <v>6457262298</v>
          </cell>
          <cell r="K108">
            <v>37164</v>
          </cell>
          <cell r="L108">
            <v>4157040</v>
          </cell>
          <cell r="M108">
            <v>36799</v>
          </cell>
          <cell r="N108">
            <v>34264403.666666672</v>
          </cell>
          <cell r="O108">
            <v>74465828.583333343</v>
          </cell>
          <cell r="P108">
            <v>6547022.75</v>
          </cell>
          <cell r="Q108">
            <v>3639447.5</v>
          </cell>
          <cell r="R108">
            <v>3240415</v>
          </cell>
          <cell r="S108">
            <v>1281404.6666666667</v>
          </cell>
          <cell r="V108">
            <v>36799</v>
          </cell>
          <cell r="W108">
            <v>0</v>
          </cell>
          <cell r="X108">
            <v>0</v>
          </cell>
          <cell r="Y108">
            <v>0</v>
          </cell>
          <cell r="Z108">
            <v>0</v>
          </cell>
          <cell r="AA108">
            <v>0</v>
          </cell>
          <cell r="AB108">
            <v>0</v>
          </cell>
          <cell r="AC108">
            <v>0</v>
          </cell>
          <cell r="AD108">
            <v>0</v>
          </cell>
          <cell r="AE108">
            <v>0</v>
          </cell>
          <cell r="AF108">
            <v>0</v>
          </cell>
        </row>
        <row r="109">
          <cell r="A109">
            <v>3400145</v>
          </cell>
          <cell r="C109" t="str">
            <v>Lincoln Medical Center</v>
          </cell>
          <cell r="D109">
            <v>36799</v>
          </cell>
          <cell r="E109">
            <v>4</v>
          </cell>
          <cell r="G109" t="str">
            <v>James Ramsey</v>
          </cell>
          <cell r="H109">
            <v>7047325502</v>
          </cell>
          <cell r="I109">
            <v>7047325502</v>
          </cell>
          <cell r="K109">
            <v>37164</v>
          </cell>
          <cell r="L109">
            <v>3779705</v>
          </cell>
          <cell r="M109">
            <v>36799</v>
          </cell>
          <cell r="N109">
            <v>31443960</v>
          </cell>
          <cell r="O109">
            <v>70603384</v>
          </cell>
          <cell r="P109">
            <v>5242011</v>
          </cell>
          <cell r="Q109">
            <v>2621309</v>
          </cell>
          <cell r="R109">
            <v>3630864</v>
          </cell>
          <cell r="S109">
            <v>1727546</v>
          </cell>
          <cell r="V109">
            <v>37164</v>
          </cell>
          <cell r="W109">
            <v>0</v>
          </cell>
          <cell r="X109">
            <v>0</v>
          </cell>
          <cell r="Y109">
            <v>0</v>
          </cell>
          <cell r="Z109">
            <v>0</v>
          </cell>
          <cell r="AA109">
            <v>0</v>
          </cell>
          <cell r="AB109">
            <v>0</v>
          </cell>
          <cell r="AC109">
            <v>0</v>
          </cell>
          <cell r="AD109">
            <v>0</v>
          </cell>
          <cell r="AE109">
            <v>0</v>
          </cell>
          <cell r="AF109">
            <v>0</v>
          </cell>
        </row>
        <row r="110">
          <cell r="A110">
            <v>3400146</v>
          </cell>
          <cell r="C110" t="str">
            <v>Highland-Cashiers Hospital</v>
          </cell>
          <cell r="D110">
            <v>36799</v>
          </cell>
          <cell r="E110">
            <v>0</v>
          </cell>
          <cell r="G110" t="str">
            <v>Joan Cabe</v>
          </cell>
          <cell r="H110">
            <v>8285261401</v>
          </cell>
          <cell r="I110">
            <v>8285261401</v>
          </cell>
          <cell r="K110">
            <v>0</v>
          </cell>
          <cell r="L110">
            <v>0</v>
          </cell>
          <cell r="M110">
            <v>36799</v>
          </cell>
          <cell r="N110">
            <v>9929485</v>
          </cell>
          <cell r="O110">
            <v>14958274</v>
          </cell>
          <cell r="P110">
            <v>85635</v>
          </cell>
          <cell r="Q110">
            <v>57832</v>
          </cell>
          <cell r="R110">
            <v>96904</v>
          </cell>
          <cell r="S110">
            <v>41238</v>
          </cell>
          <cell r="V110">
            <v>36433</v>
          </cell>
          <cell r="W110">
            <v>0</v>
          </cell>
          <cell r="X110">
            <v>0</v>
          </cell>
          <cell r="Y110">
            <v>0</v>
          </cell>
          <cell r="Z110">
            <v>0</v>
          </cell>
          <cell r="AA110">
            <v>0</v>
          </cell>
          <cell r="AB110">
            <v>0</v>
          </cell>
          <cell r="AC110">
            <v>0</v>
          </cell>
          <cell r="AD110">
            <v>0</v>
          </cell>
          <cell r="AE110">
            <v>0</v>
          </cell>
          <cell r="AF110">
            <v>0</v>
          </cell>
        </row>
        <row r="111">
          <cell r="A111">
            <v>3400147</v>
          </cell>
          <cell r="C111" t="str">
            <v>Nash General Hospital</v>
          </cell>
          <cell r="D111">
            <v>36891</v>
          </cell>
          <cell r="E111">
            <v>4</v>
          </cell>
          <cell r="G111" t="str">
            <v>James Brummett</v>
          </cell>
          <cell r="H111">
            <v>2524438846</v>
          </cell>
          <cell r="I111">
            <v>2524438846</v>
          </cell>
          <cell r="K111">
            <v>37164</v>
          </cell>
          <cell r="L111">
            <v>11778876</v>
          </cell>
          <cell r="M111">
            <v>36891</v>
          </cell>
          <cell r="N111">
            <v>99330470</v>
          </cell>
          <cell r="O111">
            <v>179415849.75</v>
          </cell>
          <cell r="P111">
            <v>20936804.5</v>
          </cell>
          <cell r="Q111">
            <v>13058359.5</v>
          </cell>
          <cell r="R111">
            <v>6690910.25</v>
          </cell>
          <cell r="S111">
            <v>3578463.75</v>
          </cell>
          <cell r="V111">
            <v>37164</v>
          </cell>
          <cell r="W111">
            <v>0</v>
          </cell>
          <cell r="X111">
            <v>0</v>
          </cell>
          <cell r="Y111">
            <v>0</v>
          </cell>
          <cell r="Z111">
            <v>0</v>
          </cell>
          <cell r="AA111">
            <v>0</v>
          </cell>
          <cell r="AB111">
            <v>0</v>
          </cell>
          <cell r="AC111">
            <v>0</v>
          </cell>
          <cell r="AD111">
            <v>0</v>
          </cell>
          <cell r="AE111">
            <v>0</v>
          </cell>
          <cell r="AF111">
            <v>0</v>
          </cell>
        </row>
        <row r="112">
          <cell r="A112">
            <v>3400148</v>
          </cell>
          <cell r="C112" t="str">
            <v>Medical Park Hospital</v>
          </cell>
          <cell r="D112">
            <v>36891</v>
          </cell>
          <cell r="E112">
            <v>0</v>
          </cell>
          <cell r="G112" t="str">
            <v>Janet C. Henry</v>
          </cell>
          <cell r="H112">
            <v>3362771008</v>
          </cell>
          <cell r="I112">
            <v>3362771008</v>
          </cell>
          <cell r="K112">
            <v>0</v>
          </cell>
          <cell r="L112">
            <v>0</v>
          </cell>
          <cell r="M112">
            <v>36891</v>
          </cell>
          <cell r="N112">
            <v>22324843</v>
          </cell>
          <cell r="O112">
            <v>32612558.5</v>
          </cell>
          <cell r="P112">
            <v>159468.25</v>
          </cell>
          <cell r="Q112">
            <v>126440.25</v>
          </cell>
          <cell r="R112">
            <v>541264.5</v>
          </cell>
          <cell r="S112">
            <v>326800</v>
          </cell>
          <cell r="V112">
            <v>36525</v>
          </cell>
          <cell r="W112">
            <v>0</v>
          </cell>
          <cell r="X112">
            <v>0</v>
          </cell>
          <cell r="Y112">
            <v>0</v>
          </cell>
          <cell r="Z112">
            <v>0</v>
          </cell>
          <cell r="AA112">
            <v>0</v>
          </cell>
          <cell r="AB112">
            <v>0</v>
          </cell>
          <cell r="AC112">
            <v>0</v>
          </cell>
          <cell r="AD112">
            <v>0</v>
          </cell>
          <cell r="AE112">
            <v>0</v>
          </cell>
          <cell r="AF112">
            <v>0</v>
          </cell>
        </row>
        <row r="113">
          <cell r="A113">
            <v>3400151</v>
          </cell>
          <cell r="C113" t="str">
            <v>Halifax Memorial Hospital</v>
          </cell>
          <cell r="D113">
            <v>36799</v>
          </cell>
          <cell r="E113">
            <v>0</v>
          </cell>
          <cell r="G113" t="str">
            <v>S. Lee Boles, Jr.</v>
          </cell>
          <cell r="H113">
            <v>2525358130</v>
          </cell>
          <cell r="I113">
            <v>2525358130</v>
          </cell>
          <cell r="K113">
            <v>36433</v>
          </cell>
          <cell r="L113">
            <v>2918394</v>
          </cell>
          <cell r="M113">
            <v>36799</v>
          </cell>
          <cell r="N113">
            <v>49860053</v>
          </cell>
          <cell r="O113">
            <v>102806535</v>
          </cell>
          <cell r="P113">
            <v>11217253</v>
          </cell>
          <cell r="Q113">
            <v>7011405</v>
          </cell>
          <cell r="R113">
            <v>5692156</v>
          </cell>
          <cell r="S113">
            <v>2395878</v>
          </cell>
          <cell r="V113">
            <v>36433</v>
          </cell>
          <cell r="W113">
            <v>152708</v>
          </cell>
          <cell r="X113">
            <v>127</v>
          </cell>
          <cell r="Y113">
            <v>29768</v>
          </cell>
          <cell r="Z113">
            <v>74368</v>
          </cell>
          <cell r="AA113">
            <v>22473</v>
          </cell>
          <cell r="AB113">
            <v>0</v>
          </cell>
          <cell r="AC113">
            <v>0</v>
          </cell>
          <cell r="AD113">
            <v>0</v>
          </cell>
          <cell r="AE113">
            <v>0</v>
          </cell>
          <cell r="AF113">
            <v>0</v>
          </cell>
        </row>
        <row r="114">
          <cell r="A114">
            <v>3400153</v>
          </cell>
          <cell r="C114" t="str">
            <v>Presbyterian Orthopadic Hospital</v>
          </cell>
          <cell r="D114">
            <v>36891</v>
          </cell>
          <cell r="E114">
            <v>0</v>
          </cell>
          <cell r="G114" t="str">
            <v>Lisa Griffin</v>
          </cell>
          <cell r="H114">
            <v>7043843462</v>
          </cell>
          <cell r="I114">
            <v>7043843462</v>
          </cell>
          <cell r="K114">
            <v>0</v>
          </cell>
          <cell r="L114">
            <v>0</v>
          </cell>
          <cell r="M114">
            <v>36891</v>
          </cell>
          <cell r="N114">
            <v>33897212.25</v>
          </cell>
          <cell r="O114">
            <v>86576249.75</v>
          </cell>
          <cell r="P114">
            <v>600787.25</v>
          </cell>
          <cell r="Q114">
            <v>238327</v>
          </cell>
          <cell r="R114">
            <v>408846.25</v>
          </cell>
          <cell r="S114">
            <v>151616.25</v>
          </cell>
          <cell r="V114">
            <v>36525</v>
          </cell>
          <cell r="W114">
            <v>59898</v>
          </cell>
          <cell r="X114">
            <v>9</v>
          </cell>
          <cell r="Y114">
            <v>1188</v>
          </cell>
          <cell r="Z114">
            <v>31467</v>
          </cell>
          <cell r="AA114">
            <v>2688</v>
          </cell>
          <cell r="AB114">
            <v>61633</v>
          </cell>
          <cell r="AC114">
            <v>16</v>
          </cell>
          <cell r="AD114">
            <v>8000</v>
          </cell>
          <cell r="AE114">
            <v>83612</v>
          </cell>
          <cell r="AF114">
            <v>23383</v>
          </cell>
        </row>
        <row r="115">
          <cell r="A115">
            <v>3400155</v>
          </cell>
          <cell r="C115" t="str">
            <v>Durham Regional Hospital</v>
          </cell>
          <cell r="D115">
            <v>36707</v>
          </cell>
          <cell r="E115">
            <v>4</v>
          </cell>
          <cell r="G115" t="str">
            <v>Stuart Smith</v>
          </cell>
          <cell r="H115">
            <v>9194166826</v>
          </cell>
          <cell r="I115">
            <v>9194166826</v>
          </cell>
          <cell r="K115">
            <v>37072</v>
          </cell>
          <cell r="L115">
            <v>20731807</v>
          </cell>
          <cell r="M115">
            <v>36707</v>
          </cell>
          <cell r="N115">
            <v>125835282</v>
          </cell>
          <cell r="O115">
            <v>253802807</v>
          </cell>
          <cell r="P115">
            <v>9803232</v>
          </cell>
          <cell r="Q115">
            <v>6723901</v>
          </cell>
          <cell r="R115">
            <v>3547922</v>
          </cell>
          <cell r="S115">
            <v>1595396</v>
          </cell>
          <cell r="V115">
            <v>37072</v>
          </cell>
          <cell r="W115">
            <v>125334</v>
          </cell>
          <cell r="X115">
            <v>35</v>
          </cell>
          <cell r="Y115">
            <v>10751</v>
          </cell>
          <cell r="Z115">
            <v>41414</v>
          </cell>
          <cell r="AA115">
            <v>7057</v>
          </cell>
          <cell r="AB115">
            <v>0</v>
          </cell>
          <cell r="AC115">
            <v>0</v>
          </cell>
          <cell r="AD115">
            <v>0</v>
          </cell>
          <cell r="AE115">
            <v>0</v>
          </cell>
          <cell r="AF115">
            <v>0</v>
          </cell>
        </row>
        <row r="116">
          <cell r="A116">
            <v>3400158</v>
          </cell>
          <cell r="C116" t="str">
            <v>Brunswick County Hospital</v>
          </cell>
          <cell r="D116">
            <v>36707</v>
          </cell>
          <cell r="E116">
            <v>0</v>
          </cell>
          <cell r="G116" t="str">
            <v>Earl R. Safin</v>
          </cell>
          <cell r="H116">
            <v>9107551354</v>
          </cell>
          <cell r="I116">
            <v>9107551354</v>
          </cell>
          <cell r="K116">
            <v>36341</v>
          </cell>
          <cell r="L116">
            <v>51402</v>
          </cell>
          <cell r="M116">
            <v>36707</v>
          </cell>
          <cell r="N116">
            <v>18802374</v>
          </cell>
          <cell r="O116">
            <v>44672787</v>
          </cell>
          <cell r="P116">
            <v>4325764</v>
          </cell>
          <cell r="Q116">
            <v>2320222</v>
          </cell>
          <cell r="R116">
            <v>2383327</v>
          </cell>
          <cell r="S116">
            <v>1018940</v>
          </cell>
          <cell r="V116">
            <v>36341</v>
          </cell>
          <cell r="W116">
            <v>14998</v>
          </cell>
          <cell r="X116">
            <v>17</v>
          </cell>
          <cell r="Y116">
            <v>0</v>
          </cell>
          <cell r="Z116">
            <v>10135</v>
          </cell>
          <cell r="AA116">
            <v>0</v>
          </cell>
          <cell r="AB116">
            <v>0</v>
          </cell>
          <cell r="AC116">
            <v>0</v>
          </cell>
          <cell r="AD116">
            <v>0</v>
          </cell>
          <cell r="AE116">
            <v>0</v>
          </cell>
          <cell r="AF116">
            <v>0</v>
          </cell>
        </row>
        <row r="117">
          <cell r="A117">
            <v>3400159</v>
          </cell>
          <cell r="C117" t="str">
            <v>Person County Memorial Hospital</v>
          </cell>
          <cell r="D117">
            <v>36799</v>
          </cell>
          <cell r="E117">
            <v>0</v>
          </cell>
          <cell r="G117" t="str">
            <v>Bill Fuller</v>
          </cell>
          <cell r="H117">
            <v>3365034803</v>
          </cell>
          <cell r="I117">
            <v>3365034803</v>
          </cell>
          <cell r="K117">
            <v>36433</v>
          </cell>
          <cell r="L117">
            <v>164536</v>
          </cell>
          <cell r="M117">
            <v>36799</v>
          </cell>
          <cell r="N117">
            <v>19151024</v>
          </cell>
          <cell r="O117">
            <v>33441241</v>
          </cell>
          <cell r="P117">
            <v>1516238</v>
          </cell>
          <cell r="Q117">
            <v>898902</v>
          </cell>
          <cell r="R117">
            <v>1296735</v>
          </cell>
          <cell r="S117">
            <v>580175</v>
          </cell>
          <cell r="V117">
            <v>36433</v>
          </cell>
          <cell r="W117">
            <v>0</v>
          </cell>
          <cell r="X117">
            <v>0</v>
          </cell>
          <cell r="Y117">
            <v>0</v>
          </cell>
          <cell r="Z117">
            <v>832</v>
          </cell>
          <cell r="AA117">
            <v>661</v>
          </cell>
          <cell r="AB117">
            <v>0</v>
          </cell>
          <cell r="AC117">
            <v>0</v>
          </cell>
          <cell r="AD117">
            <v>0</v>
          </cell>
          <cell r="AE117">
            <v>0</v>
          </cell>
          <cell r="AF117">
            <v>0</v>
          </cell>
        </row>
        <row r="118">
          <cell r="A118">
            <v>3400160</v>
          </cell>
          <cell r="C118" t="str">
            <v>Murphy Medical Center</v>
          </cell>
          <cell r="D118">
            <v>36707</v>
          </cell>
          <cell r="E118">
            <v>0</v>
          </cell>
          <cell r="G118" t="str">
            <v>Steve Gilgen</v>
          </cell>
          <cell r="H118">
            <v>8288357505</v>
          </cell>
          <cell r="I118">
            <v>8288357505</v>
          </cell>
          <cell r="K118">
            <v>0</v>
          </cell>
          <cell r="L118">
            <v>0</v>
          </cell>
          <cell r="M118">
            <v>36707</v>
          </cell>
          <cell r="N118">
            <v>20879682</v>
          </cell>
          <cell r="O118">
            <v>43546117</v>
          </cell>
          <cell r="P118">
            <v>2727913</v>
          </cell>
          <cell r="Q118">
            <v>1423335</v>
          </cell>
          <cell r="R118">
            <v>1775454</v>
          </cell>
          <cell r="S118">
            <v>693526</v>
          </cell>
          <cell r="V118">
            <v>36341</v>
          </cell>
          <cell r="W118">
            <v>0</v>
          </cell>
          <cell r="X118">
            <v>0</v>
          </cell>
          <cell r="Y118">
            <v>0</v>
          </cell>
          <cell r="Z118">
            <v>0</v>
          </cell>
          <cell r="AA118">
            <v>0</v>
          </cell>
          <cell r="AB118">
            <v>0</v>
          </cell>
          <cell r="AC118">
            <v>0</v>
          </cell>
          <cell r="AD118">
            <v>0</v>
          </cell>
          <cell r="AE118">
            <v>0</v>
          </cell>
          <cell r="AF118">
            <v>0</v>
          </cell>
        </row>
        <row r="119">
          <cell r="A119">
            <v>3400164</v>
          </cell>
          <cell r="C119" t="str">
            <v>Highsmith-Rainey Hospital Closed</v>
          </cell>
          <cell r="D119" t="e">
            <v>#N/A</v>
          </cell>
          <cell r="E119" t="str">
            <v>Closed</v>
          </cell>
          <cell r="G119" t="str">
            <v>CLOSED</v>
          </cell>
          <cell r="H119" t="str">
            <v>CLOSED</v>
          </cell>
          <cell r="I119" t="str">
            <v>CLOSED</v>
          </cell>
          <cell r="K119">
            <v>0</v>
          </cell>
          <cell r="L119">
            <v>0</v>
          </cell>
          <cell r="M119" t="e">
            <v>#N/A</v>
          </cell>
          <cell r="N119" t="e">
            <v>#N/A</v>
          </cell>
          <cell r="O119" t="e">
            <v>#N/A</v>
          </cell>
          <cell r="P119" t="e">
            <v>#N/A</v>
          </cell>
          <cell r="Q119" t="e">
            <v>#N/A</v>
          </cell>
          <cell r="R119" t="e">
            <v>#N/A</v>
          </cell>
          <cell r="S119" t="e">
            <v>#N/A</v>
          </cell>
          <cell r="V119">
            <v>35703</v>
          </cell>
          <cell r="W119">
            <v>0</v>
          </cell>
          <cell r="X119">
            <v>0</v>
          </cell>
          <cell r="Y119">
            <v>0</v>
          </cell>
          <cell r="Z119">
            <v>0</v>
          </cell>
          <cell r="AA119">
            <v>0</v>
          </cell>
          <cell r="AB119">
            <v>0</v>
          </cell>
          <cell r="AC119">
            <v>0</v>
          </cell>
          <cell r="AD119">
            <v>0</v>
          </cell>
          <cell r="AE119">
            <v>0</v>
          </cell>
          <cell r="AF119">
            <v>0</v>
          </cell>
        </row>
        <row r="120">
          <cell r="A120">
            <v>3400166</v>
          </cell>
          <cell r="C120" t="str">
            <v>University Memorial Hospital</v>
          </cell>
          <cell r="D120">
            <v>36891</v>
          </cell>
          <cell r="E120">
            <v>4</v>
          </cell>
          <cell r="G120" t="str">
            <v>Cynthia Polshak</v>
          </cell>
          <cell r="H120">
            <v>7043551916</v>
          </cell>
          <cell r="I120">
            <v>7043551916</v>
          </cell>
          <cell r="K120">
            <v>37256</v>
          </cell>
          <cell r="L120">
            <v>11160193</v>
          </cell>
          <cell r="M120">
            <v>36891</v>
          </cell>
          <cell r="N120">
            <v>48285695.25</v>
          </cell>
          <cell r="O120">
            <v>92258605.75</v>
          </cell>
          <cell r="P120">
            <v>2784141</v>
          </cell>
          <cell r="Q120">
            <v>1554997.25</v>
          </cell>
          <cell r="R120">
            <v>1234043.25</v>
          </cell>
          <cell r="S120">
            <v>563841</v>
          </cell>
          <cell r="V120">
            <v>37256</v>
          </cell>
          <cell r="W120">
            <v>28989.07</v>
          </cell>
          <cell r="X120">
            <v>13</v>
          </cell>
          <cell r="Y120">
            <v>11032.42</v>
          </cell>
          <cell r="Z120">
            <v>3504.22</v>
          </cell>
          <cell r="AA120">
            <v>1451.21</v>
          </cell>
          <cell r="AB120">
            <v>2814199</v>
          </cell>
          <cell r="AC120">
            <v>1694</v>
          </cell>
          <cell r="AD120">
            <v>1033612</v>
          </cell>
          <cell r="AE120">
            <v>2644568</v>
          </cell>
          <cell r="AF120">
            <v>1616343</v>
          </cell>
        </row>
        <row r="121">
          <cell r="A121">
            <v>3400171</v>
          </cell>
          <cell r="C121" t="str">
            <v>Presbyterian Hospital Matthews</v>
          </cell>
          <cell r="D121">
            <v>36891</v>
          </cell>
          <cell r="E121">
            <v>0</v>
          </cell>
          <cell r="G121" t="str">
            <v>Lisa Griffin</v>
          </cell>
          <cell r="H121">
            <v>7043843462</v>
          </cell>
          <cell r="I121">
            <v>7043843462</v>
          </cell>
          <cell r="K121">
            <v>0</v>
          </cell>
          <cell r="L121">
            <v>0</v>
          </cell>
          <cell r="M121">
            <v>36891</v>
          </cell>
          <cell r="N121">
            <v>33533729.75</v>
          </cell>
          <cell r="O121">
            <v>72957795.25</v>
          </cell>
          <cell r="P121">
            <v>1315943.5</v>
          </cell>
          <cell r="Q121">
            <v>742078.5</v>
          </cell>
          <cell r="R121">
            <v>628137.5</v>
          </cell>
          <cell r="S121">
            <v>322618</v>
          </cell>
          <cell r="V121">
            <v>36891</v>
          </cell>
          <cell r="W121">
            <v>160543</v>
          </cell>
          <cell r="X121">
            <v>102</v>
          </cell>
          <cell r="Y121">
            <v>49832</v>
          </cell>
          <cell r="Z121">
            <v>91487</v>
          </cell>
          <cell r="AA121">
            <v>9084</v>
          </cell>
          <cell r="AB121">
            <v>718950</v>
          </cell>
          <cell r="AC121">
            <v>534</v>
          </cell>
          <cell r="AD121">
            <v>344550</v>
          </cell>
          <cell r="AE121">
            <v>450883</v>
          </cell>
          <cell r="AF121">
            <v>133555</v>
          </cell>
        </row>
        <row r="122">
          <cell r="A122">
            <v>3400173</v>
          </cell>
          <cell r="C122" t="str">
            <v>Western Wake</v>
          </cell>
          <cell r="D122">
            <v>36799</v>
          </cell>
          <cell r="E122">
            <v>0</v>
          </cell>
          <cell r="G122" t="str">
            <v>Stanley Harding</v>
          </cell>
          <cell r="H122">
            <v>9193508708</v>
          </cell>
          <cell r="I122">
            <v>9193508708</v>
          </cell>
          <cell r="K122">
            <v>37164</v>
          </cell>
          <cell r="L122">
            <v>5507196</v>
          </cell>
          <cell r="M122">
            <v>36799</v>
          </cell>
          <cell r="N122">
            <v>39546727</v>
          </cell>
          <cell r="O122">
            <v>84522329</v>
          </cell>
          <cell r="P122">
            <v>1539900</v>
          </cell>
          <cell r="Q122">
            <v>721315</v>
          </cell>
          <cell r="R122">
            <v>893042</v>
          </cell>
          <cell r="S122">
            <v>387393</v>
          </cell>
          <cell r="V122">
            <v>37164</v>
          </cell>
          <cell r="W122">
            <v>22328.66</v>
          </cell>
          <cell r="X122">
            <v>8</v>
          </cell>
          <cell r="Y122">
            <v>0</v>
          </cell>
          <cell r="Z122">
            <v>15595.4</v>
          </cell>
          <cell r="AA122">
            <v>0</v>
          </cell>
          <cell r="AB122">
            <v>0</v>
          </cell>
          <cell r="AC122">
            <v>0</v>
          </cell>
          <cell r="AD122">
            <v>0</v>
          </cell>
          <cell r="AE122">
            <v>0</v>
          </cell>
          <cell r="AF122">
            <v>0</v>
          </cell>
        </row>
        <row r="123">
          <cell r="A123">
            <v>3401202</v>
          </cell>
          <cell r="C123" t="str">
            <v>Wilmington Treatment Center</v>
          </cell>
          <cell r="D123">
            <v>36799</v>
          </cell>
          <cell r="E123" t="str">
            <v>Not Participating</v>
          </cell>
          <cell r="G123" t="str">
            <v>Virginia Powell</v>
          </cell>
          <cell r="H123">
            <v>9107916373</v>
          </cell>
          <cell r="I123">
            <v>9107916373</v>
          </cell>
          <cell r="K123" t="e">
            <v>#N/A</v>
          </cell>
          <cell r="L123" t="e">
            <v>#N/A</v>
          </cell>
          <cell r="M123">
            <v>36799</v>
          </cell>
          <cell r="N123">
            <v>3695390</v>
          </cell>
          <cell r="O123">
            <v>8375939</v>
          </cell>
          <cell r="P123">
            <v>138105</v>
          </cell>
          <cell r="Q123">
            <v>61319</v>
          </cell>
          <cell r="R123">
            <v>0</v>
          </cell>
          <cell r="S123">
            <v>0</v>
          </cell>
          <cell r="V123" t="e">
            <v>#N/A</v>
          </cell>
          <cell r="W123" t="e">
            <v>#N/A</v>
          </cell>
          <cell r="X123" t="e">
            <v>#N/A</v>
          </cell>
          <cell r="Y123" t="e">
            <v>#N/A</v>
          </cell>
          <cell r="Z123" t="e">
            <v>#N/A</v>
          </cell>
          <cell r="AA123" t="e">
            <v>#N/A</v>
          </cell>
          <cell r="AB123" t="e">
            <v>#N/A</v>
          </cell>
          <cell r="AC123" t="e">
            <v>#N/A</v>
          </cell>
          <cell r="AD123" t="e">
            <v>#N/A</v>
          </cell>
          <cell r="AE123" t="e">
            <v>#N/A</v>
          </cell>
          <cell r="AF123" t="e">
            <v>#N/A</v>
          </cell>
        </row>
        <row r="124">
          <cell r="A124">
            <v>3403025</v>
          </cell>
          <cell r="C124" t="str">
            <v>Thomas Rehab</v>
          </cell>
          <cell r="D124">
            <v>36799</v>
          </cell>
          <cell r="E124" t="str">
            <v>Not Participating</v>
          </cell>
          <cell r="G124" t="str">
            <v>Ruth Kent</v>
          </cell>
          <cell r="H124">
            <v>8282742400</v>
          </cell>
          <cell r="I124">
            <v>8282742400</v>
          </cell>
          <cell r="K124" t="e">
            <v>#N/A</v>
          </cell>
          <cell r="L124" t="e">
            <v>#N/A</v>
          </cell>
          <cell r="M124">
            <v>36799</v>
          </cell>
          <cell r="N124">
            <v>19814141</v>
          </cell>
          <cell r="O124">
            <v>26557388</v>
          </cell>
          <cell r="P124">
            <v>2294414</v>
          </cell>
          <cell r="Q124">
            <v>1636890</v>
          </cell>
          <cell r="R124">
            <v>702186</v>
          </cell>
          <cell r="S124">
            <v>423393</v>
          </cell>
          <cell r="V124" t="e">
            <v>#N/A</v>
          </cell>
          <cell r="W124" t="e">
            <v>#N/A</v>
          </cell>
          <cell r="X124" t="e">
            <v>#N/A</v>
          </cell>
          <cell r="Y124" t="e">
            <v>#N/A</v>
          </cell>
          <cell r="Z124" t="e">
            <v>#N/A</v>
          </cell>
          <cell r="AA124" t="e">
            <v>#N/A</v>
          </cell>
          <cell r="AB124" t="e">
            <v>#N/A</v>
          </cell>
          <cell r="AC124" t="e">
            <v>#N/A</v>
          </cell>
          <cell r="AD124" t="e">
            <v>#N/A</v>
          </cell>
          <cell r="AE124" t="e">
            <v>#N/A</v>
          </cell>
          <cell r="AF124" t="e">
            <v>#N/A</v>
          </cell>
        </row>
        <row r="125">
          <cell r="A125">
            <v>3403026</v>
          </cell>
          <cell r="C125" t="str">
            <v>Charlotte Rehabilitation</v>
          </cell>
          <cell r="D125">
            <v>36891</v>
          </cell>
          <cell r="E125">
            <v>4</v>
          </cell>
          <cell r="G125" t="str">
            <v>W. Alex Hopkins</v>
          </cell>
          <cell r="H125">
            <v>7043554339</v>
          </cell>
          <cell r="I125">
            <v>7043554339</v>
          </cell>
          <cell r="K125">
            <v>37256</v>
          </cell>
          <cell r="L125">
            <v>2046640</v>
          </cell>
          <cell r="M125">
            <v>36891</v>
          </cell>
          <cell r="N125">
            <v>29451524</v>
          </cell>
          <cell r="O125">
            <v>41033031.25</v>
          </cell>
          <cell r="P125">
            <v>5826668.5</v>
          </cell>
          <cell r="Q125">
            <v>3896239.75</v>
          </cell>
          <cell r="R125">
            <v>917817.75</v>
          </cell>
          <cell r="S125">
            <v>1201023.75</v>
          </cell>
          <cell r="V125">
            <v>37256</v>
          </cell>
          <cell r="W125">
            <v>205112</v>
          </cell>
          <cell r="X125">
            <v>159</v>
          </cell>
          <cell r="Y125">
            <v>10</v>
          </cell>
          <cell r="Z125">
            <v>19795</v>
          </cell>
          <cell r="AA125">
            <v>32</v>
          </cell>
          <cell r="AB125">
            <v>459156</v>
          </cell>
          <cell r="AC125">
            <v>362</v>
          </cell>
          <cell r="AD125">
            <v>249559</v>
          </cell>
          <cell r="AE125">
            <v>292435</v>
          </cell>
          <cell r="AF125">
            <v>149872</v>
          </cell>
        </row>
        <row r="126">
          <cell r="A126">
            <v>3404010</v>
          </cell>
          <cell r="C126" t="str">
            <v>Cumberland Hospital</v>
          </cell>
          <cell r="D126">
            <v>36799</v>
          </cell>
          <cell r="E126" t="str">
            <v>Not Participating</v>
          </cell>
          <cell r="G126" t="str">
            <v>Lawrence C. Miller</v>
          </cell>
          <cell r="H126" t="str">
            <v>(910) 609-6440</v>
          </cell>
          <cell r="I126" t="str">
            <v>(910) 609-6440</v>
          </cell>
          <cell r="K126" t="e">
            <v>#N/A</v>
          </cell>
          <cell r="L126" t="e">
            <v>#N/A</v>
          </cell>
          <cell r="M126">
            <v>36799</v>
          </cell>
          <cell r="N126">
            <v>11632589</v>
          </cell>
          <cell r="O126">
            <v>25544808</v>
          </cell>
          <cell r="P126">
            <v>2377019</v>
          </cell>
          <cell r="Q126">
            <v>984598</v>
          </cell>
          <cell r="R126">
            <v>0</v>
          </cell>
          <cell r="S126">
            <v>0</v>
          </cell>
          <cell r="V126" t="e">
            <v>#N/A</v>
          </cell>
          <cell r="W126" t="e">
            <v>#N/A</v>
          </cell>
          <cell r="X126" t="e">
            <v>#N/A</v>
          </cell>
          <cell r="Y126" t="e">
            <v>#N/A</v>
          </cell>
          <cell r="Z126" t="e">
            <v>#N/A</v>
          </cell>
          <cell r="AA126" t="e">
            <v>#N/A</v>
          </cell>
          <cell r="AB126" t="e">
            <v>#N/A</v>
          </cell>
          <cell r="AC126" t="e">
            <v>#N/A</v>
          </cell>
          <cell r="AD126" t="e">
            <v>#N/A</v>
          </cell>
          <cell r="AE126" t="e">
            <v>#N/A</v>
          </cell>
          <cell r="AF126" t="e">
            <v>#N/A</v>
          </cell>
        </row>
        <row r="127">
          <cell r="E127">
            <v>4</v>
          </cell>
          <cell r="K127" t="str">
            <v>Required for Public &amp; Teaching</v>
          </cell>
          <cell r="L127" t="str">
            <v>Required for Public &amp; Teaching</v>
          </cell>
          <cell r="N127" t="str">
            <v>Need Copy of Form</v>
          </cell>
          <cell r="O127" t="str">
            <v>Need Copy of Form</v>
          </cell>
          <cell r="P127" t="str">
            <v xml:space="preserve"> Need Copy of Medicaid Inpatient Charges</v>
          </cell>
          <cell r="Q127" t="str">
            <v>Need Medicaid Copy of Inpatient Costs.</v>
          </cell>
          <cell r="R127" t="str">
            <v>Need Medicaid Copy of Outpatient Charges</v>
          </cell>
          <cell r="S127" t="str">
            <v>Need Medicaid copy of Outpatient Costs</v>
          </cell>
          <cell r="X127" t="str">
            <v>Required for all hospitals</v>
          </cell>
          <cell r="Y127" t="str">
            <v>Optional for Hospitals</v>
          </cell>
          <cell r="AG127" t="str">
            <v>Required for Public Hospitals</v>
          </cell>
        </row>
      </sheetData>
      <sheetData sheetId="6" refreshError="1"/>
      <sheetData sheetId="7" refreshError="1"/>
      <sheetData sheetId="8" refreshError="1"/>
      <sheetData sheetId="9" refreshError="1">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cell r="AT1">
            <v>45</v>
          </cell>
          <cell r="AU1">
            <v>46</v>
          </cell>
          <cell r="AV1">
            <v>47</v>
          </cell>
          <cell r="AW1">
            <v>48</v>
          </cell>
          <cell r="AX1">
            <v>49</v>
          </cell>
          <cell r="AY1">
            <v>50</v>
          </cell>
          <cell r="AZ1">
            <v>51</v>
          </cell>
          <cell r="BA1">
            <v>52</v>
          </cell>
          <cell r="BB1">
            <v>53</v>
          </cell>
          <cell r="BC1">
            <v>54</v>
          </cell>
          <cell r="BD1">
            <v>55</v>
          </cell>
          <cell r="BE1">
            <v>56</v>
          </cell>
          <cell r="BF1">
            <v>57</v>
          </cell>
          <cell r="BG1">
            <v>58</v>
          </cell>
          <cell r="BH1">
            <v>59</v>
          </cell>
          <cell r="BI1">
            <v>60</v>
          </cell>
          <cell r="BJ1">
            <v>61</v>
          </cell>
          <cell r="BK1">
            <v>62</v>
          </cell>
          <cell r="BL1">
            <v>63</v>
          </cell>
          <cell r="BM1">
            <v>64</v>
          </cell>
          <cell r="BN1">
            <v>65</v>
          </cell>
          <cell r="BO1">
            <v>66</v>
          </cell>
          <cell r="BP1">
            <v>67</v>
          </cell>
          <cell r="BQ1">
            <v>68</v>
          </cell>
          <cell r="BR1">
            <v>69</v>
          </cell>
          <cell r="BS1">
            <v>70</v>
          </cell>
          <cell r="BT1">
            <v>71</v>
          </cell>
          <cell r="BU1">
            <v>72</v>
          </cell>
          <cell r="BV1">
            <v>73</v>
          </cell>
          <cell r="BW1">
            <v>74</v>
          </cell>
          <cell r="BX1">
            <v>75</v>
          </cell>
          <cell r="BY1">
            <v>76</v>
          </cell>
          <cell r="BZ1">
            <v>77</v>
          </cell>
          <cell r="CA1">
            <v>78</v>
          </cell>
          <cell r="CB1">
            <v>79</v>
          </cell>
          <cell r="CC1">
            <v>80</v>
          </cell>
          <cell r="CD1">
            <v>81</v>
          </cell>
          <cell r="CE1">
            <v>82</v>
          </cell>
          <cell r="CF1">
            <v>83</v>
          </cell>
          <cell r="CG1">
            <v>84</v>
          </cell>
          <cell r="CH1">
            <v>85</v>
          </cell>
          <cell r="CI1">
            <v>86</v>
          </cell>
          <cell r="CJ1">
            <v>87</v>
          </cell>
          <cell r="CK1">
            <v>88</v>
          </cell>
          <cell r="CL1">
            <v>89</v>
          </cell>
          <cell r="CM1">
            <v>90</v>
          </cell>
          <cell r="CN1">
            <v>91</v>
          </cell>
          <cell r="CO1">
            <v>92</v>
          </cell>
          <cell r="CP1">
            <v>93</v>
          </cell>
          <cell r="CQ1">
            <v>94</v>
          </cell>
          <cell r="CR1">
            <v>95</v>
          </cell>
          <cell r="CS1">
            <v>96</v>
          </cell>
          <cell r="CT1">
            <v>97</v>
          </cell>
          <cell r="CU1">
            <v>98</v>
          </cell>
          <cell r="CV1">
            <v>99</v>
          </cell>
          <cell r="CW1">
            <v>100</v>
          </cell>
          <cell r="CX1">
            <v>101</v>
          </cell>
          <cell r="CY1">
            <v>102</v>
          </cell>
          <cell r="CZ1">
            <v>103</v>
          </cell>
          <cell r="DA1">
            <v>104</v>
          </cell>
          <cell r="DB1">
            <v>105</v>
          </cell>
          <cell r="DC1">
            <v>106</v>
          </cell>
          <cell r="DD1">
            <v>107</v>
          </cell>
          <cell r="DE1">
            <v>108</v>
          </cell>
          <cell r="DF1">
            <v>109</v>
          </cell>
          <cell r="DG1">
            <v>110</v>
          </cell>
          <cell r="DH1">
            <v>111</v>
          </cell>
          <cell r="DI1">
            <v>112</v>
          </cell>
        </row>
        <row r="2">
          <cell r="B2" t="str">
            <v>Provider's Data Input, Schedule B Data</v>
          </cell>
        </row>
        <row r="3">
          <cell r="E3">
            <v>37037</v>
          </cell>
          <cell r="I3" t="str">
            <v>Total Facility, Column A</v>
          </cell>
          <cell r="L3" t="str">
            <v>Medicaid Inpatient Column A</v>
          </cell>
          <cell r="O3" t="str">
            <v>Medicaid Outpatient, Column A</v>
          </cell>
          <cell r="R3" t="str">
            <v>Total Facility, Column B</v>
          </cell>
          <cell r="U3" t="str">
            <v>Medicaid Inpatient Column B</v>
          </cell>
          <cell r="X3" t="str">
            <v>Medicaid Outpatient, Column B</v>
          </cell>
          <cell r="AA3" t="str">
            <v>Total Facility, Column C</v>
          </cell>
          <cell r="AD3" t="str">
            <v>Medicaid Inpatient Column C</v>
          </cell>
          <cell r="AG3" t="str">
            <v>Medicaid Outpatient, Column C</v>
          </cell>
          <cell r="AM3" t="str">
            <v>Total Facility, Column D</v>
          </cell>
          <cell r="AP3" t="str">
            <v>Medicaid Inpatient Column D</v>
          </cell>
          <cell r="AS3" t="str">
            <v>Medicaid Outpatient, Column D</v>
          </cell>
          <cell r="AV3" t="str">
            <v>Total Facility, Column E</v>
          </cell>
          <cell r="AY3" t="str">
            <v>Medicaid Inpatient Column E</v>
          </cell>
          <cell r="BB3" t="str">
            <v>Medicaid Outpatient, Column E</v>
          </cell>
          <cell r="BE3" t="str">
            <v>Total Facility, Column F</v>
          </cell>
          <cell r="BH3" t="str">
            <v>Medicaid Inpatient Column F</v>
          </cell>
          <cell r="BK3" t="str">
            <v>Medicaid Outpatient, Column F</v>
          </cell>
          <cell r="BO3" t="str">
            <v>Total Facility, Column G</v>
          </cell>
          <cell r="BR3" t="str">
            <v>Medicaid Inpatient Column G</v>
          </cell>
          <cell r="BU3" t="str">
            <v>Medicaid Outpatient, Column G</v>
          </cell>
          <cell r="BY3" t="str">
            <v>Total Facility, Column H</v>
          </cell>
          <cell r="CB3" t="str">
            <v>Medicaid Inpatient Column H</v>
          </cell>
          <cell r="CE3" t="str">
            <v>Medicaid Outpatient, Column H</v>
          </cell>
          <cell r="CH3" t="str">
            <v>Total Facility, Column I</v>
          </cell>
          <cell r="CK3" t="str">
            <v>Medicaid Inpatient Column I</v>
          </cell>
          <cell r="CN3" t="str">
            <v>Medicaid Outpatient, Column I</v>
          </cell>
          <cell r="CX3" t="str">
            <v>Previous Quarterly Inpatient Deficits</v>
          </cell>
          <cell r="DC3" t="str">
            <v>Previous Quarterly Outpatient Deficits</v>
          </cell>
          <cell r="DH3" t="str">
            <v>Total Previous Quarterly Payments</v>
          </cell>
        </row>
        <row r="4">
          <cell r="B4" t="str">
            <v>Provider Number for Plan Calculations</v>
          </cell>
          <cell r="C4" t="str">
            <v>Provider Name</v>
          </cell>
          <cell r="D4" t="str">
            <v>Public, Non-Public</v>
          </cell>
          <cell r="E4" t="str">
            <v>Cost Report  Period Ending:</v>
          </cell>
          <cell r="F4" t="str">
            <v>Number of Months Data Covers</v>
          </cell>
          <cell r="G4" t="str">
            <v>Number of Months for 12 Months Ending 09-30</v>
          </cell>
          <cell r="H4" t="str">
            <v>Annualization Factor</v>
          </cell>
          <cell r="I4" t="str">
            <v>Column A Total Facility Cost Line 4</v>
          </cell>
          <cell r="J4" t="str">
            <v>Column A Total Facility Charges Line 5</v>
          </cell>
          <cell r="L4" t="str">
            <v>Column A Inpatient Medicaid Charges Line 6</v>
          </cell>
          <cell r="M4" t="str">
            <v>Column A Medicaid Inpatient Cost Line 7</v>
          </cell>
          <cell r="O4" t="str">
            <v>Column A Outpatient Medicaid Charges Line 8</v>
          </cell>
          <cell r="P4" t="str">
            <v>Column A Medicaid Outpatient Cost Line 9 or 10</v>
          </cell>
          <cell r="R4" t="str">
            <v>Column B Total Facility Cost Line 4</v>
          </cell>
          <cell r="S4" t="str">
            <v>Column B Total Facility Charges Line 5</v>
          </cell>
          <cell r="U4" t="str">
            <v>Column B Inpatient Medicaid Charges Line 6</v>
          </cell>
          <cell r="V4" t="str">
            <v>Column B Medicaid Inpatient Cost Line 7</v>
          </cell>
          <cell r="X4" t="str">
            <v>Column B Outpatient Medicaid Charges Line 8</v>
          </cell>
          <cell r="Y4" t="str">
            <v>Column B Medicaid Outpatient Cost Line 9 or 10</v>
          </cell>
          <cell r="AA4" t="str">
            <v>Column C Total Facility Cost Line 4</v>
          </cell>
          <cell r="AB4" t="str">
            <v>Column C Total Facility Charges Line 5</v>
          </cell>
          <cell r="AD4" t="str">
            <v>Column C Inpatient Medicaid Charges Line 6</v>
          </cell>
          <cell r="AE4" t="str">
            <v>Column C Medicaid Inpatient Cost Line 7</v>
          </cell>
          <cell r="AG4" t="str">
            <v>Column C Outpatient Medicaid Charges Line 8</v>
          </cell>
          <cell r="AH4" t="str">
            <v>Column C Medicaid Outpatient Cost Line 9 or 10</v>
          </cell>
          <cell r="AJ4" t="str">
            <v>Number of Months Data Covers</v>
          </cell>
          <cell r="AK4" t="str">
            <v>Number of Months till 09-30</v>
          </cell>
          <cell r="AL4" t="str">
            <v>Annualization Factor</v>
          </cell>
          <cell r="AM4" t="str">
            <v>Column D Total Facility Cost Line 4</v>
          </cell>
          <cell r="AN4" t="str">
            <v>Column D Total Facility Charges Line 5</v>
          </cell>
          <cell r="AP4" t="str">
            <v>Column D Inpatient Medicaid Charges Line 6</v>
          </cell>
          <cell r="AQ4" t="str">
            <v>Column D Medicaid Inpatient Cost Line 7</v>
          </cell>
          <cell r="AS4" t="str">
            <v>Column D Outpatient Medicaid Charges Line 8</v>
          </cell>
          <cell r="AT4" t="str">
            <v>Column D Medicaid Outpatient Cost Line 9 or 10</v>
          </cell>
          <cell r="AV4" t="str">
            <v>Column E Total Facility Cost Line 4</v>
          </cell>
          <cell r="AW4" t="str">
            <v>Column E Total Facility Charges Line 5</v>
          </cell>
          <cell r="AY4" t="str">
            <v>Column E Inpatient Medicaid Charges Line 6</v>
          </cell>
          <cell r="AZ4" t="str">
            <v>Column E Medicaid Inpatient Cost Line 7</v>
          </cell>
          <cell r="BB4" t="str">
            <v>Column E Outpatient Medicaid Charges Line 8</v>
          </cell>
          <cell r="BC4" t="str">
            <v>Column E Medicaid Outpatient Cost Line 9 or 10</v>
          </cell>
          <cell r="BE4" t="str">
            <v>Column F Total Facility Cost Line 4</v>
          </cell>
          <cell r="BF4" t="str">
            <v>Column F Total Facility Charges Line 5</v>
          </cell>
          <cell r="BH4" t="str">
            <v>Column F Inpatient Medicaid Charges Line 6</v>
          </cell>
          <cell r="BI4" t="str">
            <v>Column F Medicaid Inpatient Cost Line 7</v>
          </cell>
          <cell r="BK4" t="str">
            <v>Column F Outpatient Medicaid Charges Line 8</v>
          </cell>
          <cell r="BL4" t="str">
            <v>Column F Medicaid Outpatient Cost Line 9 or 10</v>
          </cell>
          <cell r="BN4" t="str">
            <v>Column G Annualizaition Factor</v>
          </cell>
          <cell r="BO4" t="str">
            <v>Column G Total Facility Cost Line 4</v>
          </cell>
          <cell r="BP4" t="str">
            <v>Column G Total Facility Charges Line 5</v>
          </cell>
          <cell r="BR4" t="str">
            <v>Column G Inpatient Medicaid Charges Line 6</v>
          </cell>
          <cell r="BS4" t="str">
            <v>Column G Medicaid Inpatient Cost Line 7</v>
          </cell>
          <cell r="BU4" t="str">
            <v>Column G Outpatient Medicaid Charges Line 8</v>
          </cell>
          <cell r="BV4" t="str">
            <v>Column G Medicaid Outpatient Cost Line 9 or 10</v>
          </cell>
          <cell r="BX4" t="str">
            <v>Column H Annualizaition Factor</v>
          </cell>
          <cell r="BY4" t="str">
            <v>Column H Total Facility Cost Line 4</v>
          </cell>
          <cell r="BZ4" t="str">
            <v>Column H Total Facility Charges Line 5</v>
          </cell>
          <cell r="CB4" t="str">
            <v>Column H Inpatient Medicaid Charges Line 6</v>
          </cell>
          <cell r="CC4" t="str">
            <v>Column H Medicaid Inpatient Cost Line 7</v>
          </cell>
          <cell r="CE4" t="str">
            <v>Column H Outpatient Medicaid Charges Line 8</v>
          </cell>
          <cell r="CF4" t="str">
            <v>Column H Medicaid Outpatient Cost Line 9 or 10</v>
          </cell>
          <cell r="CH4" t="str">
            <v>Column I Total Facility Cost Line 4</v>
          </cell>
          <cell r="CI4" t="str">
            <v>Column I Total Facility Charges Line 5</v>
          </cell>
          <cell r="CK4" t="str">
            <v>Column I Inpatient Medicaid Charges Line 6</v>
          </cell>
          <cell r="CL4" t="str">
            <v>Column I Inpatient Medicaid Cost Line 7</v>
          </cell>
          <cell r="CN4" t="str">
            <v>Column I Outpatient Medicaid Charges Line 8</v>
          </cell>
          <cell r="CO4" t="str">
            <v>Column I  Outpatient Medicaid Cost Line 9 or 10</v>
          </cell>
          <cell r="CP4" t="str">
            <v>Total Medicaid Charges</v>
          </cell>
          <cell r="CQ4" t="str">
            <v>Total Medicaid Costs</v>
          </cell>
          <cell r="CR4" t="str">
            <v>Medicaid Inpatient Ratio of Costs to Charges</v>
          </cell>
          <cell r="CS4" t="str">
            <v>Medicaid Outpatient Ratio of Cost to Charges</v>
          </cell>
          <cell r="CT4" t="str">
            <v>Total Medicaid Inpatient and Outpatient Ratio of Cost to Charges</v>
          </cell>
          <cell r="CU4" t="str">
            <v>Cost Inflation Factor</v>
          </cell>
          <cell r="CV4" t="str">
            <v>Inpatient Payment Inflation Factor</v>
          </cell>
          <cell r="CW4" t="str">
            <v>Old Provider Number</v>
          </cell>
          <cell r="CX4" t="str">
            <v>DMA's 1st Quarter, 2002, Draft Exhibit A, Column H</v>
          </cell>
          <cell r="CY4" t="str">
            <v>DMA's 2nd Quarter, 2002,  Draft Exhibit A, Column H</v>
          </cell>
          <cell r="CZ4" t="str">
            <v>DMA's 3rd Quarter, 2002,  Draft Exhibit A, Column H</v>
          </cell>
          <cell r="DA4" t="str">
            <v>Sum of Previous Deficits Used in Calculation</v>
          </cell>
          <cell r="DC4" t="str">
            <v>DMA's 1st Quarter, 2003, Draft Exhibit A, Column K</v>
          </cell>
          <cell r="DD4" t="str">
            <v>DMA's 2nd Quarter, 2003,  Draft Exhibit A, Column K</v>
          </cell>
          <cell r="DE4" t="str">
            <v>DMA's 3rd Quarter, 2003,  Draft Exhibit A, Column K</v>
          </cell>
          <cell r="DF4" t="str">
            <v>Sum of Previous Deficits Used in Calculation</v>
          </cell>
          <cell r="DH4" t="str">
            <v>DMA's 1st Quarter, 2003, Draft Exhibit A, Column K</v>
          </cell>
          <cell r="DI4" t="str">
            <v>DMA's 2nd Quarter, 200,  Draft Exhibit A, Column K</v>
          </cell>
        </row>
        <row r="5">
          <cell r="B5">
            <v>3400001</v>
          </cell>
          <cell r="C5" t="str">
            <v>Northeast Medical Center</v>
          </cell>
          <cell r="D5">
            <v>4</v>
          </cell>
          <cell r="E5">
            <v>36799</v>
          </cell>
          <cell r="F5">
            <v>12</v>
          </cell>
          <cell r="G5">
            <v>12</v>
          </cell>
          <cell r="H5">
            <v>1</v>
          </cell>
          <cell r="I5">
            <v>165941158</v>
          </cell>
          <cell r="J5">
            <v>316349732</v>
          </cell>
          <cell r="L5">
            <v>15561615</v>
          </cell>
          <cell r="M5">
            <v>9615837</v>
          </cell>
          <cell r="O5">
            <v>9147525</v>
          </cell>
          <cell r="P5">
            <v>4814803</v>
          </cell>
          <cell r="U5">
            <v>126014</v>
          </cell>
          <cell r="V5">
            <v>95130</v>
          </cell>
          <cell r="AA5">
            <v>165941158</v>
          </cell>
          <cell r="AB5">
            <v>316349732</v>
          </cell>
          <cell r="AD5">
            <v>15687629</v>
          </cell>
          <cell r="AE5">
            <v>9710967</v>
          </cell>
          <cell r="AG5">
            <v>9147525</v>
          </cell>
          <cell r="AH5">
            <v>4814803</v>
          </cell>
          <cell r="AL5">
            <v>0</v>
          </cell>
          <cell r="BE5">
            <v>0</v>
          </cell>
          <cell r="BF5">
            <v>0</v>
          </cell>
          <cell r="BH5">
            <v>0</v>
          </cell>
          <cell r="BI5">
            <v>0</v>
          </cell>
          <cell r="BK5">
            <v>0</v>
          </cell>
          <cell r="BL5">
            <v>0</v>
          </cell>
          <cell r="BN5">
            <v>1</v>
          </cell>
          <cell r="BO5">
            <v>165941158</v>
          </cell>
          <cell r="BP5">
            <v>316349732</v>
          </cell>
          <cell r="BR5">
            <v>15687629</v>
          </cell>
          <cell r="BS5">
            <v>9710967</v>
          </cell>
          <cell r="BU5">
            <v>9147525</v>
          </cell>
          <cell r="BV5">
            <v>4814803</v>
          </cell>
          <cell r="BX5">
            <v>0</v>
          </cell>
          <cell r="BY5">
            <v>0</v>
          </cell>
          <cell r="BZ5">
            <v>0</v>
          </cell>
          <cell r="CB5">
            <v>0</v>
          </cell>
          <cell r="CC5">
            <v>0</v>
          </cell>
          <cell r="CE5">
            <v>0</v>
          </cell>
          <cell r="CF5">
            <v>0</v>
          </cell>
          <cell r="CH5">
            <v>165941158</v>
          </cell>
          <cell r="CI5">
            <v>316349732</v>
          </cell>
          <cell r="CK5">
            <v>15687629</v>
          </cell>
          <cell r="CL5">
            <v>9710967</v>
          </cell>
          <cell r="CN5">
            <v>9147525</v>
          </cell>
          <cell r="CO5">
            <v>4814803</v>
          </cell>
          <cell r="CP5">
            <v>24835154</v>
          </cell>
          <cell r="CQ5">
            <v>14525770</v>
          </cell>
          <cell r="CR5">
            <v>0.61902069458679831</v>
          </cell>
          <cell r="CS5">
            <v>0.52635035159783661</v>
          </cell>
          <cell r="CT5">
            <v>0.58488700000000005</v>
          </cell>
          <cell r="CU5">
            <v>1.0549999999999999</v>
          </cell>
          <cell r="CV5">
            <v>1</v>
          </cell>
          <cell r="DA5">
            <v>0</v>
          </cell>
          <cell r="DF5">
            <v>0</v>
          </cell>
        </row>
        <row r="6">
          <cell r="B6">
            <v>3400002</v>
          </cell>
          <cell r="C6" t="str">
            <v>Memorial Mission Hospital</v>
          </cell>
          <cell r="D6">
            <v>0</v>
          </cell>
          <cell r="E6">
            <v>36799</v>
          </cell>
          <cell r="F6">
            <v>12</v>
          </cell>
          <cell r="G6">
            <v>12</v>
          </cell>
          <cell r="H6">
            <v>1</v>
          </cell>
          <cell r="I6">
            <v>338290183</v>
          </cell>
          <cell r="J6">
            <v>588794294</v>
          </cell>
          <cell r="L6">
            <v>70258592</v>
          </cell>
          <cell r="M6">
            <v>39761646</v>
          </cell>
          <cell r="O6">
            <v>14183494</v>
          </cell>
          <cell r="P6">
            <v>7881466</v>
          </cell>
          <cell r="U6">
            <v>2578688</v>
          </cell>
          <cell r="V6">
            <v>1983656</v>
          </cell>
          <cell r="X6">
            <v>30635</v>
          </cell>
          <cell r="Y6">
            <v>19274</v>
          </cell>
          <cell r="AA6">
            <v>338290183</v>
          </cell>
          <cell r="AB6">
            <v>588794294</v>
          </cell>
          <cell r="AD6">
            <v>72837280</v>
          </cell>
          <cell r="AE6">
            <v>41745302</v>
          </cell>
          <cell r="AG6">
            <v>14214129</v>
          </cell>
          <cell r="AH6">
            <v>7900740</v>
          </cell>
          <cell r="AL6">
            <v>0</v>
          </cell>
          <cell r="BE6">
            <v>0</v>
          </cell>
          <cell r="BF6">
            <v>0</v>
          </cell>
          <cell r="BH6">
            <v>0</v>
          </cell>
          <cell r="BI6">
            <v>0</v>
          </cell>
          <cell r="BK6">
            <v>0</v>
          </cell>
          <cell r="BL6">
            <v>0</v>
          </cell>
          <cell r="BN6">
            <v>1</v>
          </cell>
          <cell r="BO6">
            <v>338290183</v>
          </cell>
          <cell r="BP6">
            <v>588794294</v>
          </cell>
          <cell r="BR6">
            <v>72837280</v>
          </cell>
          <cell r="BS6">
            <v>41745302</v>
          </cell>
          <cell r="BU6">
            <v>14214129</v>
          </cell>
          <cell r="BV6">
            <v>7900740</v>
          </cell>
          <cell r="BX6">
            <v>0</v>
          </cell>
          <cell r="BY6">
            <v>0</v>
          </cell>
          <cell r="BZ6">
            <v>0</v>
          </cell>
          <cell r="CB6">
            <v>0</v>
          </cell>
          <cell r="CC6">
            <v>0</v>
          </cell>
          <cell r="CE6">
            <v>0</v>
          </cell>
          <cell r="CF6">
            <v>0</v>
          </cell>
          <cell r="CH6">
            <v>338290183</v>
          </cell>
          <cell r="CI6">
            <v>588794294</v>
          </cell>
          <cell r="CK6">
            <v>72837280</v>
          </cell>
          <cell r="CL6">
            <v>41745302</v>
          </cell>
          <cell r="CN6">
            <v>14214129</v>
          </cell>
          <cell r="CO6">
            <v>7900740</v>
          </cell>
          <cell r="CP6">
            <v>87051409</v>
          </cell>
          <cell r="CQ6">
            <v>49646042</v>
          </cell>
          <cell r="CR6">
            <v>0.57313098457273526</v>
          </cell>
          <cell r="CS6">
            <v>0.55583708294753764</v>
          </cell>
          <cell r="CT6">
            <v>0.57030700000000001</v>
          </cell>
          <cell r="CU6">
            <v>1.0549999999999999</v>
          </cell>
          <cell r="CV6">
            <v>1</v>
          </cell>
          <cell r="DA6">
            <v>0</v>
          </cell>
          <cell r="DF6">
            <v>0</v>
          </cell>
        </row>
        <row r="7">
          <cell r="B7">
            <v>3400003</v>
          </cell>
          <cell r="C7" t="str">
            <v>Northern Hospital of Surry County</v>
          </cell>
          <cell r="D7">
            <v>4</v>
          </cell>
          <cell r="E7">
            <v>36799</v>
          </cell>
          <cell r="F7">
            <v>12</v>
          </cell>
          <cell r="G7">
            <v>12</v>
          </cell>
          <cell r="H7">
            <v>1</v>
          </cell>
          <cell r="I7">
            <v>30718592</v>
          </cell>
          <cell r="J7">
            <v>57434318</v>
          </cell>
          <cell r="L7">
            <v>2559436</v>
          </cell>
          <cell r="M7">
            <v>1026761</v>
          </cell>
          <cell r="O7">
            <v>2023105</v>
          </cell>
          <cell r="P7">
            <v>958009</v>
          </cell>
          <cell r="R7">
            <v>851608</v>
          </cell>
          <cell r="S7">
            <v>446642</v>
          </cell>
          <cell r="U7">
            <v>174771</v>
          </cell>
          <cell r="V7">
            <v>333234</v>
          </cell>
          <cell r="AA7">
            <v>31570200</v>
          </cell>
          <cell r="AB7">
            <v>57880960</v>
          </cell>
          <cell r="AD7">
            <v>2734207</v>
          </cell>
          <cell r="AE7">
            <v>1359995</v>
          </cell>
          <cell r="AG7">
            <v>2023105</v>
          </cell>
          <cell r="AH7">
            <v>958009</v>
          </cell>
          <cell r="AL7">
            <v>0</v>
          </cell>
          <cell r="BE7">
            <v>0</v>
          </cell>
          <cell r="BF7">
            <v>0</v>
          </cell>
          <cell r="BH7">
            <v>0</v>
          </cell>
          <cell r="BI7">
            <v>0</v>
          </cell>
          <cell r="BK7">
            <v>0</v>
          </cell>
          <cell r="BL7">
            <v>0</v>
          </cell>
          <cell r="BN7">
            <v>1</v>
          </cell>
          <cell r="BO7">
            <v>31570200</v>
          </cell>
          <cell r="BP7">
            <v>57880960</v>
          </cell>
          <cell r="BR7">
            <v>2734207</v>
          </cell>
          <cell r="BS7">
            <v>1359995</v>
          </cell>
          <cell r="BU7">
            <v>2023105</v>
          </cell>
          <cell r="BV7">
            <v>958009</v>
          </cell>
          <cell r="BX7">
            <v>0</v>
          </cell>
          <cell r="BY7">
            <v>0</v>
          </cell>
          <cell r="BZ7">
            <v>0</v>
          </cell>
          <cell r="CB7">
            <v>0</v>
          </cell>
          <cell r="CC7">
            <v>0</v>
          </cell>
          <cell r="CE7">
            <v>0</v>
          </cell>
          <cell r="CF7">
            <v>0</v>
          </cell>
          <cell r="CH7">
            <v>31570200</v>
          </cell>
          <cell r="CI7">
            <v>57880960</v>
          </cell>
          <cell r="CK7">
            <v>2734207</v>
          </cell>
          <cell r="CL7">
            <v>1359995</v>
          </cell>
          <cell r="CN7">
            <v>2023105</v>
          </cell>
          <cell r="CO7">
            <v>958009</v>
          </cell>
          <cell r="CP7">
            <v>4757312</v>
          </cell>
          <cell r="CQ7">
            <v>2318004</v>
          </cell>
          <cell r="CR7">
            <v>0.49740016026584671</v>
          </cell>
          <cell r="CS7">
            <v>0.47353399848253058</v>
          </cell>
          <cell r="CT7">
            <v>0.48725099999999999</v>
          </cell>
          <cell r="CU7">
            <v>1.0549999999999999</v>
          </cell>
          <cell r="CV7">
            <v>1</v>
          </cell>
          <cell r="DA7">
            <v>0</v>
          </cell>
          <cell r="DF7">
            <v>0</v>
          </cell>
        </row>
        <row r="8">
          <cell r="B8">
            <v>3400004</v>
          </cell>
          <cell r="C8" t="str">
            <v>High Point Regional Hospital</v>
          </cell>
          <cell r="D8">
            <v>0</v>
          </cell>
          <cell r="E8">
            <v>36799</v>
          </cell>
          <cell r="F8">
            <v>12</v>
          </cell>
          <cell r="G8">
            <v>12</v>
          </cell>
          <cell r="H8">
            <v>1</v>
          </cell>
          <cell r="I8">
            <v>125138970</v>
          </cell>
          <cell r="J8">
            <v>200012469</v>
          </cell>
          <cell r="L8">
            <v>14513363</v>
          </cell>
          <cell r="M8">
            <v>11725098</v>
          </cell>
          <cell r="O8">
            <v>5788828</v>
          </cell>
          <cell r="P8">
            <v>2772919</v>
          </cell>
          <cell r="U8">
            <v>831694</v>
          </cell>
          <cell r="V8">
            <v>581863</v>
          </cell>
          <cell r="AA8">
            <v>125138970</v>
          </cell>
          <cell r="AB8">
            <v>200012469</v>
          </cell>
          <cell r="AD8">
            <v>15345057</v>
          </cell>
          <cell r="AE8">
            <v>12306961</v>
          </cell>
          <cell r="AG8">
            <v>5788828</v>
          </cell>
          <cell r="AH8">
            <v>2772919</v>
          </cell>
          <cell r="AL8">
            <v>0</v>
          </cell>
          <cell r="BE8">
            <v>0</v>
          </cell>
          <cell r="BF8">
            <v>0</v>
          </cell>
          <cell r="BH8">
            <v>0</v>
          </cell>
          <cell r="BI8">
            <v>0</v>
          </cell>
          <cell r="BK8">
            <v>0</v>
          </cell>
          <cell r="BL8">
            <v>0</v>
          </cell>
          <cell r="BN8">
            <v>1</v>
          </cell>
          <cell r="BO8">
            <v>125138970</v>
          </cell>
          <cell r="BP8">
            <v>200012469</v>
          </cell>
          <cell r="BR8">
            <v>15345057</v>
          </cell>
          <cell r="BS8">
            <v>12306961</v>
          </cell>
          <cell r="BU8">
            <v>5788828</v>
          </cell>
          <cell r="BV8">
            <v>2772919</v>
          </cell>
          <cell r="BX8">
            <v>0</v>
          </cell>
          <cell r="BY8">
            <v>0</v>
          </cell>
          <cell r="BZ8">
            <v>0</v>
          </cell>
          <cell r="CB8">
            <v>0</v>
          </cell>
          <cell r="CC8">
            <v>0</v>
          </cell>
          <cell r="CE8">
            <v>0</v>
          </cell>
          <cell r="CF8">
            <v>0</v>
          </cell>
          <cell r="CH8">
            <v>125138970</v>
          </cell>
          <cell r="CI8">
            <v>200012469</v>
          </cell>
          <cell r="CK8">
            <v>15345057</v>
          </cell>
          <cell r="CL8">
            <v>12306961</v>
          </cell>
          <cell r="CN8">
            <v>5788828</v>
          </cell>
          <cell r="CO8">
            <v>2772919</v>
          </cell>
          <cell r="CP8">
            <v>21133885</v>
          </cell>
          <cell r="CQ8">
            <v>15079880</v>
          </cell>
          <cell r="CR8">
            <v>0.80201468134005627</v>
          </cell>
          <cell r="CS8">
            <v>0.47901215928336444</v>
          </cell>
          <cell r="CT8">
            <v>0.71353999999999995</v>
          </cell>
          <cell r="CU8">
            <v>1.0549999999999999</v>
          </cell>
          <cell r="CV8">
            <v>1</v>
          </cell>
          <cell r="DA8">
            <v>0</v>
          </cell>
          <cell r="DF8">
            <v>0</v>
          </cell>
        </row>
        <row r="9">
          <cell r="B9">
            <v>3400005</v>
          </cell>
          <cell r="C9" t="str">
            <v>C.A. Cannon Memorial Hospital</v>
          </cell>
          <cell r="D9">
            <v>0</v>
          </cell>
          <cell r="E9">
            <v>36799</v>
          </cell>
          <cell r="F9">
            <v>12</v>
          </cell>
          <cell r="G9">
            <v>12</v>
          </cell>
          <cell r="H9">
            <v>1</v>
          </cell>
          <cell r="I9">
            <v>13988867</v>
          </cell>
          <cell r="J9">
            <v>24004834</v>
          </cell>
          <cell r="L9">
            <v>1817560</v>
          </cell>
          <cell r="M9">
            <v>1172350</v>
          </cell>
          <cell r="O9">
            <v>848324</v>
          </cell>
          <cell r="P9">
            <v>536640</v>
          </cell>
          <cell r="R9">
            <v>1979297</v>
          </cell>
          <cell r="S9">
            <v>2546813</v>
          </cell>
          <cell r="U9">
            <v>375410</v>
          </cell>
          <cell r="V9">
            <v>261398</v>
          </cell>
          <cell r="AA9">
            <v>15968164</v>
          </cell>
          <cell r="AB9">
            <v>26551647</v>
          </cell>
          <cell r="AD9">
            <v>2192970</v>
          </cell>
          <cell r="AE9">
            <v>1433748</v>
          </cell>
          <cell r="AG9">
            <v>848324</v>
          </cell>
          <cell r="AH9">
            <v>536640</v>
          </cell>
          <cell r="AL9">
            <v>0</v>
          </cell>
          <cell r="BE9">
            <v>0</v>
          </cell>
          <cell r="BF9">
            <v>0</v>
          </cell>
          <cell r="BH9">
            <v>0</v>
          </cell>
          <cell r="BI9">
            <v>0</v>
          </cell>
          <cell r="BK9">
            <v>0</v>
          </cell>
          <cell r="BL9">
            <v>0</v>
          </cell>
          <cell r="BN9">
            <v>1</v>
          </cell>
          <cell r="BO9">
            <v>15968164</v>
          </cell>
          <cell r="BP9">
            <v>26551647</v>
          </cell>
          <cell r="BR9">
            <v>2192970</v>
          </cell>
          <cell r="BS9">
            <v>1433748</v>
          </cell>
          <cell r="BU9">
            <v>848324</v>
          </cell>
          <cell r="BV9">
            <v>536640</v>
          </cell>
          <cell r="BX9">
            <v>0</v>
          </cell>
          <cell r="BY9">
            <v>0</v>
          </cell>
          <cell r="BZ9">
            <v>0</v>
          </cell>
          <cell r="CB9">
            <v>0</v>
          </cell>
          <cell r="CC9">
            <v>0</v>
          </cell>
          <cell r="CE9">
            <v>0</v>
          </cell>
          <cell r="CF9">
            <v>0</v>
          </cell>
          <cell r="CH9">
            <v>15968164</v>
          </cell>
          <cell r="CI9">
            <v>26551647</v>
          </cell>
          <cell r="CK9">
            <v>2192970</v>
          </cell>
          <cell r="CL9">
            <v>1433748</v>
          </cell>
          <cell r="CN9">
            <v>848324</v>
          </cell>
          <cell r="CO9">
            <v>536640</v>
          </cell>
          <cell r="CP9">
            <v>3041294</v>
          </cell>
          <cell r="CQ9">
            <v>1970388</v>
          </cell>
          <cell r="CR9">
            <v>0.65379280154311281</v>
          </cell>
          <cell r="CS9">
            <v>0.63258849213272283</v>
          </cell>
          <cell r="CT9">
            <v>0.64787799999999995</v>
          </cell>
          <cell r="CU9">
            <v>1.0549999999999999</v>
          </cell>
          <cell r="CV9">
            <v>1</v>
          </cell>
          <cell r="DA9">
            <v>0</v>
          </cell>
          <cell r="DF9">
            <v>0</v>
          </cell>
        </row>
        <row r="10">
          <cell r="B10">
            <v>3400006</v>
          </cell>
          <cell r="C10" t="str">
            <v>Hoots Memorial Hospital</v>
          </cell>
          <cell r="D10">
            <v>1</v>
          </cell>
          <cell r="E10">
            <v>36707</v>
          </cell>
          <cell r="F10">
            <v>12</v>
          </cell>
          <cell r="G10">
            <v>12</v>
          </cell>
          <cell r="H10">
            <v>1</v>
          </cell>
          <cell r="I10">
            <v>6947285</v>
          </cell>
          <cell r="J10">
            <v>9984606</v>
          </cell>
          <cell r="L10">
            <v>200527</v>
          </cell>
          <cell r="M10">
            <v>135562</v>
          </cell>
          <cell r="O10">
            <v>315412</v>
          </cell>
          <cell r="P10">
            <v>200404</v>
          </cell>
          <cell r="AA10">
            <v>6947285</v>
          </cell>
          <cell r="AB10">
            <v>9984606</v>
          </cell>
          <cell r="AD10">
            <v>200527</v>
          </cell>
          <cell r="AE10">
            <v>135562</v>
          </cell>
          <cell r="AG10">
            <v>315412</v>
          </cell>
          <cell r="AH10">
            <v>200404</v>
          </cell>
          <cell r="AL10">
            <v>0</v>
          </cell>
          <cell r="BE10">
            <v>0</v>
          </cell>
          <cell r="BF10">
            <v>0</v>
          </cell>
          <cell r="BH10">
            <v>0</v>
          </cell>
          <cell r="BI10">
            <v>0</v>
          </cell>
          <cell r="BK10">
            <v>0</v>
          </cell>
          <cell r="BL10">
            <v>0</v>
          </cell>
          <cell r="BN10">
            <v>1</v>
          </cell>
          <cell r="BO10">
            <v>6947285</v>
          </cell>
          <cell r="BP10">
            <v>9984606</v>
          </cell>
          <cell r="BR10">
            <v>200527</v>
          </cell>
          <cell r="BS10">
            <v>135562</v>
          </cell>
          <cell r="BU10">
            <v>315412</v>
          </cell>
          <cell r="BV10">
            <v>200404</v>
          </cell>
          <cell r="BX10">
            <v>0</v>
          </cell>
          <cell r="BY10">
            <v>0</v>
          </cell>
          <cell r="BZ10">
            <v>0</v>
          </cell>
          <cell r="CB10">
            <v>0</v>
          </cell>
          <cell r="CC10">
            <v>0</v>
          </cell>
          <cell r="CE10">
            <v>0</v>
          </cell>
          <cell r="CF10">
            <v>0</v>
          </cell>
          <cell r="CH10">
            <v>6947285</v>
          </cell>
          <cell r="CI10">
            <v>9984606</v>
          </cell>
          <cell r="CK10">
            <v>200527</v>
          </cell>
          <cell r="CL10">
            <v>135562</v>
          </cell>
          <cell r="CN10">
            <v>315412</v>
          </cell>
          <cell r="CO10">
            <v>200404</v>
          </cell>
          <cell r="CP10">
            <v>515939</v>
          </cell>
          <cell r="CQ10">
            <v>335966</v>
          </cell>
          <cell r="CR10">
            <v>0.67602866446912391</v>
          </cell>
          <cell r="CS10">
            <v>0.6353721481744512</v>
          </cell>
          <cell r="CT10">
            <v>0.65117400000000003</v>
          </cell>
          <cell r="CU10">
            <v>1.06</v>
          </cell>
          <cell r="CV10">
            <v>1</v>
          </cell>
          <cell r="DA10">
            <v>0</v>
          </cell>
          <cell r="DF10">
            <v>0</v>
          </cell>
        </row>
        <row r="11">
          <cell r="B11">
            <v>3400007</v>
          </cell>
          <cell r="C11" t="str">
            <v>Annie Penn Memorial Hospital</v>
          </cell>
          <cell r="D11">
            <v>0</v>
          </cell>
          <cell r="E11">
            <v>36891</v>
          </cell>
          <cell r="F11">
            <v>12</v>
          </cell>
          <cell r="G11">
            <v>3</v>
          </cell>
          <cell r="H11">
            <v>0.25</v>
          </cell>
          <cell r="I11">
            <v>27841579</v>
          </cell>
          <cell r="J11">
            <v>48381400</v>
          </cell>
          <cell r="L11">
            <v>3501415</v>
          </cell>
          <cell r="M11">
            <v>2066183</v>
          </cell>
          <cell r="O11">
            <v>1991150</v>
          </cell>
          <cell r="P11">
            <v>1179989</v>
          </cell>
          <cell r="AA11">
            <v>27841579</v>
          </cell>
          <cell r="AB11">
            <v>48381400</v>
          </cell>
          <cell r="AD11">
            <v>3501415</v>
          </cell>
          <cell r="AE11">
            <v>2066183</v>
          </cell>
          <cell r="AG11">
            <v>1991150</v>
          </cell>
          <cell r="AH11">
            <v>1179989</v>
          </cell>
          <cell r="AJ11">
            <v>12</v>
          </cell>
          <cell r="AK11">
            <v>9</v>
          </cell>
          <cell r="AL11">
            <v>0.75</v>
          </cell>
          <cell r="AM11">
            <v>31009714</v>
          </cell>
          <cell r="AN11">
            <v>54509814</v>
          </cell>
          <cell r="AP11">
            <v>3407502</v>
          </cell>
          <cell r="AQ11">
            <v>1942313</v>
          </cell>
          <cell r="AS11">
            <v>2044604</v>
          </cell>
          <cell r="AT11">
            <v>1266695</v>
          </cell>
          <cell r="BE11">
            <v>31009714</v>
          </cell>
          <cell r="BF11">
            <v>54509814</v>
          </cell>
          <cell r="BH11">
            <v>3407502</v>
          </cell>
          <cell r="BI11">
            <v>1942313</v>
          </cell>
          <cell r="BK11">
            <v>2044604</v>
          </cell>
          <cell r="BL11">
            <v>1266695</v>
          </cell>
          <cell r="BN11">
            <v>0.25</v>
          </cell>
          <cell r="BO11">
            <v>6960394.75</v>
          </cell>
          <cell r="BP11">
            <v>12095350</v>
          </cell>
          <cell r="BR11">
            <v>875353.75</v>
          </cell>
          <cell r="BS11">
            <v>516545.75</v>
          </cell>
          <cell r="BU11">
            <v>497787.5</v>
          </cell>
          <cell r="BV11">
            <v>294997.25</v>
          </cell>
          <cell r="BX11">
            <v>0.75</v>
          </cell>
          <cell r="BY11">
            <v>23257285.5</v>
          </cell>
          <cell r="BZ11">
            <v>40882360.5</v>
          </cell>
          <cell r="CB11">
            <v>2555626.5</v>
          </cell>
          <cell r="CC11">
            <v>1456734.75</v>
          </cell>
          <cell r="CE11">
            <v>1533453</v>
          </cell>
          <cell r="CF11">
            <v>950021.25</v>
          </cell>
          <cell r="CH11">
            <v>30217680.25</v>
          </cell>
          <cell r="CI11">
            <v>52977710.5</v>
          </cell>
          <cell r="CK11">
            <v>3430980.25</v>
          </cell>
          <cell r="CL11">
            <v>1973280.5</v>
          </cell>
          <cell r="CN11">
            <v>2031240.5</v>
          </cell>
          <cell r="CO11">
            <v>1245018.5</v>
          </cell>
          <cell r="CP11">
            <v>5462220.75</v>
          </cell>
          <cell r="CQ11">
            <v>3218299</v>
          </cell>
          <cell r="CR11">
            <v>0.57513607080658657</v>
          </cell>
          <cell r="CS11">
            <v>0.61293505126547054</v>
          </cell>
          <cell r="CT11">
            <v>0.58919200000000005</v>
          </cell>
          <cell r="CU11">
            <v>1.05</v>
          </cell>
          <cell r="CV11">
            <v>1</v>
          </cell>
          <cell r="DA11">
            <v>0</v>
          </cell>
          <cell r="DF11">
            <v>0</v>
          </cell>
        </row>
        <row r="12">
          <cell r="B12">
            <v>3400008</v>
          </cell>
          <cell r="C12" t="str">
            <v>Scotland Memorial Hospital</v>
          </cell>
          <cell r="D12">
            <v>0</v>
          </cell>
          <cell r="E12">
            <v>36799</v>
          </cell>
          <cell r="F12">
            <v>12</v>
          </cell>
          <cell r="G12">
            <v>12</v>
          </cell>
          <cell r="H12">
            <v>1</v>
          </cell>
          <cell r="I12">
            <v>45861524</v>
          </cell>
          <cell r="J12">
            <v>96076184</v>
          </cell>
          <cell r="L12">
            <v>10336329</v>
          </cell>
          <cell r="M12">
            <v>5205025</v>
          </cell>
          <cell r="O12">
            <v>8154621</v>
          </cell>
          <cell r="P12">
            <v>3247226</v>
          </cell>
          <cell r="AA12">
            <v>45861524</v>
          </cell>
          <cell r="AB12">
            <v>96076184</v>
          </cell>
          <cell r="AD12">
            <v>10336329</v>
          </cell>
          <cell r="AE12">
            <v>5205025</v>
          </cell>
          <cell r="AG12">
            <v>8154621</v>
          </cell>
          <cell r="AH12">
            <v>3247226</v>
          </cell>
          <cell r="AL12">
            <v>0</v>
          </cell>
          <cell r="BE12">
            <v>0</v>
          </cell>
          <cell r="BF12">
            <v>0</v>
          </cell>
          <cell r="BH12">
            <v>0</v>
          </cell>
          <cell r="BI12">
            <v>0</v>
          </cell>
          <cell r="BK12">
            <v>0</v>
          </cell>
          <cell r="BL12">
            <v>0</v>
          </cell>
          <cell r="BN12">
            <v>1</v>
          </cell>
          <cell r="BO12">
            <v>45861524</v>
          </cell>
          <cell r="BP12">
            <v>96076184</v>
          </cell>
          <cell r="BR12">
            <v>10336329</v>
          </cell>
          <cell r="BS12">
            <v>5205025</v>
          </cell>
          <cell r="BU12">
            <v>8154621</v>
          </cell>
          <cell r="BV12">
            <v>3247226</v>
          </cell>
          <cell r="BX12">
            <v>0</v>
          </cell>
          <cell r="BY12">
            <v>0</v>
          </cell>
          <cell r="BZ12">
            <v>0</v>
          </cell>
          <cell r="CB12">
            <v>0</v>
          </cell>
          <cell r="CC12">
            <v>0</v>
          </cell>
          <cell r="CE12">
            <v>0</v>
          </cell>
          <cell r="CF12">
            <v>0</v>
          </cell>
          <cell r="CH12">
            <v>45861524</v>
          </cell>
          <cell r="CI12">
            <v>96076184</v>
          </cell>
          <cell r="CK12">
            <v>10336329</v>
          </cell>
          <cell r="CL12">
            <v>5205025</v>
          </cell>
          <cell r="CN12">
            <v>8154621</v>
          </cell>
          <cell r="CO12">
            <v>3247226</v>
          </cell>
          <cell r="CP12">
            <v>18490950</v>
          </cell>
          <cell r="CQ12">
            <v>8452251</v>
          </cell>
          <cell r="CR12">
            <v>0.503566111334111</v>
          </cell>
          <cell r="CS12">
            <v>0.39820685719176896</v>
          </cell>
          <cell r="CT12">
            <v>0.45710200000000001</v>
          </cell>
          <cell r="CU12">
            <v>1.0549999999999999</v>
          </cell>
          <cell r="CV12">
            <v>1</v>
          </cell>
          <cell r="DA12">
            <v>0</v>
          </cell>
          <cell r="DF12">
            <v>0</v>
          </cell>
        </row>
        <row r="13">
          <cell r="B13">
            <v>3400010</v>
          </cell>
          <cell r="C13" t="str">
            <v>Wayne Memorial Hospital</v>
          </cell>
          <cell r="D13">
            <v>0</v>
          </cell>
          <cell r="E13">
            <v>36799</v>
          </cell>
          <cell r="F13">
            <v>12</v>
          </cell>
          <cell r="G13">
            <v>12</v>
          </cell>
          <cell r="H13">
            <v>1</v>
          </cell>
          <cell r="I13">
            <v>82694538</v>
          </cell>
          <cell r="J13">
            <v>143143999</v>
          </cell>
          <cell r="L13">
            <v>11913752</v>
          </cell>
          <cell r="M13">
            <v>7927597</v>
          </cell>
          <cell r="O13">
            <v>5052819</v>
          </cell>
          <cell r="P13">
            <v>2696891</v>
          </cell>
          <cell r="U13">
            <v>974343</v>
          </cell>
          <cell r="V13">
            <v>576524</v>
          </cell>
          <cell r="AA13">
            <v>82694538</v>
          </cell>
          <cell r="AB13">
            <v>143143999</v>
          </cell>
          <cell r="AD13">
            <v>12888095</v>
          </cell>
          <cell r="AE13">
            <v>8504121</v>
          </cell>
          <cell r="AG13">
            <v>5052819</v>
          </cell>
          <cell r="AH13">
            <v>2696891</v>
          </cell>
          <cell r="AL13">
            <v>0</v>
          </cell>
          <cell r="BE13">
            <v>0</v>
          </cell>
          <cell r="BF13">
            <v>0</v>
          </cell>
          <cell r="BH13">
            <v>0</v>
          </cell>
          <cell r="BI13">
            <v>0</v>
          </cell>
          <cell r="BK13">
            <v>0</v>
          </cell>
          <cell r="BL13">
            <v>0</v>
          </cell>
          <cell r="BN13">
            <v>1</v>
          </cell>
          <cell r="BO13">
            <v>82694538</v>
          </cell>
          <cell r="BP13">
            <v>143143999</v>
          </cell>
          <cell r="BR13">
            <v>12888095</v>
          </cell>
          <cell r="BS13">
            <v>8504121</v>
          </cell>
          <cell r="BU13">
            <v>5052819</v>
          </cell>
          <cell r="BV13">
            <v>2696891</v>
          </cell>
          <cell r="BX13">
            <v>0</v>
          </cell>
          <cell r="BY13">
            <v>0</v>
          </cell>
          <cell r="BZ13">
            <v>0</v>
          </cell>
          <cell r="CB13">
            <v>0</v>
          </cell>
          <cell r="CC13">
            <v>0</v>
          </cell>
          <cell r="CE13">
            <v>0</v>
          </cell>
          <cell r="CF13">
            <v>0</v>
          </cell>
          <cell r="CH13">
            <v>82694538</v>
          </cell>
          <cell r="CI13">
            <v>143143999</v>
          </cell>
          <cell r="CK13">
            <v>12888095</v>
          </cell>
          <cell r="CL13">
            <v>8504121</v>
          </cell>
          <cell r="CN13">
            <v>5052819</v>
          </cell>
          <cell r="CO13">
            <v>2696891</v>
          </cell>
          <cell r="CP13">
            <v>17940914</v>
          </cell>
          <cell r="CQ13">
            <v>11201012</v>
          </cell>
          <cell r="CR13">
            <v>0.65984313430340169</v>
          </cell>
          <cell r="CS13">
            <v>0.53373987866970896</v>
          </cell>
          <cell r="CT13">
            <v>0.62432799999999999</v>
          </cell>
          <cell r="CU13">
            <v>1.0549999999999999</v>
          </cell>
          <cell r="CV13">
            <v>1</v>
          </cell>
          <cell r="DA13">
            <v>0</v>
          </cell>
          <cell r="DF13">
            <v>0</v>
          </cell>
        </row>
        <row r="14">
          <cell r="B14">
            <v>3400011</v>
          </cell>
          <cell r="C14" t="str">
            <v>Spruce Pine Community Hospital</v>
          </cell>
          <cell r="D14">
            <v>0</v>
          </cell>
          <cell r="E14">
            <v>36799</v>
          </cell>
          <cell r="F14">
            <v>12</v>
          </cell>
          <cell r="G14">
            <v>12</v>
          </cell>
          <cell r="H14">
            <v>1</v>
          </cell>
          <cell r="I14">
            <v>12531029</v>
          </cell>
          <cell r="J14">
            <v>21869559</v>
          </cell>
          <cell r="L14">
            <v>881587</v>
          </cell>
          <cell r="M14">
            <v>552181</v>
          </cell>
          <cell r="O14">
            <v>774631</v>
          </cell>
          <cell r="P14">
            <v>437478</v>
          </cell>
          <cell r="AA14">
            <v>12531029</v>
          </cell>
          <cell r="AB14">
            <v>21869559</v>
          </cell>
          <cell r="AD14">
            <v>881587</v>
          </cell>
          <cell r="AE14">
            <v>552181</v>
          </cell>
          <cell r="AG14">
            <v>774631</v>
          </cell>
          <cell r="AH14">
            <v>437478</v>
          </cell>
          <cell r="AL14">
            <v>0</v>
          </cell>
          <cell r="BE14">
            <v>0</v>
          </cell>
          <cell r="BF14">
            <v>0</v>
          </cell>
          <cell r="BH14">
            <v>0</v>
          </cell>
          <cell r="BI14">
            <v>0</v>
          </cell>
          <cell r="BK14">
            <v>0</v>
          </cell>
          <cell r="BL14">
            <v>0</v>
          </cell>
          <cell r="BN14">
            <v>1</v>
          </cell>
          <cell r="BO14">
            <v>12531029</v>
          </cell>
          <cell r="BP14">
            <v>21869559</v>
          </cell>
          <cell r="BR14">
            <v>881587</v>
          </cell>
          <cell r="BS14">
            <v>552181</v>
          </cell>
          <cell r="BU14">
            <v>774631</v>
          </cell>
          <cell r="BV14">
            <v>437478</v>
          </cell>
          <cell r="BX14">
            <v>0</v>
          </cell>
          <cell r="BY14">
            <v>0</v>
          </cell>
          <cell r="BZ14">
            <v>0</v>
          </cell>
          <cell r="CB14">
            <v>0</v>
          </cell>
          <cell r="CC14">
            <v>0</v>
          </cell>
          <cell r="CE14">
            <v>0</v>
          </cell>
          <cell r="CF14">
            <v>0</v>
          </cell>
          <cell r="CH14">
            <v>12531029</v>
          </cell>
          <cell r="CI14">
            <v>21869559</v>
          </cell>
          <cell r="CK14">
            <v>881587</v>
          </cell>
          <cell r="CL14">
            <v>552181</v>
          </cell>
          <cell r="CN14">
            <v>774631</v>
          </cell>
          <cell r="CO14">
            <v>437478</v>
          </cell>
          <cell r="CP14">
            <v>1656218</v>
          </cell>
          <cell r="CQ14">
            <v>989659</v>
          </cell>
          <cell r="CR14">
            <v>0.62634884588815398</v>
          </cell>
          <cell r="CS14">
            <v>0.56475663896745676</v>
          </cell>
          <cell r="CT14">
            <v>0.59754200000000002</v>
          </cell>
          <cell r="CU14">
            <v>1.0549999999999999</v>
          </cell>
          <cell r="CV14">
            <v>1</v>
          </cell>
          <cell r="DA14">
            <v>0</v>
          </cell>
          <cell r="DF14">
            <v>0</v>
          </cell>
        </row>
        <row r="15">
          <cell r="B15">
            <v>3400012</v>
          </cell>
          <cell r="C15" t="str">
            <v>Angel Medical Center, Inc.</v>
          </cell>
          <cell r="D15">
            <v>0</v>
          </cell>
          <cell r="E15">
            <v>36799</v>
          </cell>
          <cell r="F15">
            <v>12</v>
          </cell>
          <cell r="G15">
            <v>12</v>
          </cell>
          <cell r="H15">
            <v>1</v>
          </cell>
          <cell r="I15">
            <v>18551251</v>
          </cell>
          <cell r="J15">
            <v>43613971</v>
          </cell>
          <cell r="L15">
            <v>1621802</v>
          </cell>
          <cell r="M15">
            <v>880333</v>
          </cell>
          <cell r="O15">
            <v>1708902</v>
          </cell>
          <cell r="P15">
            <v>647373</v>
          </cell>
          <cell r="AA15">
            <v>18551251</v>
          </cell>
          <cell r="AB15">
            <v>43613971</v>
          </cell>
          <cell r="AD15">
            <v>1621802</v>
          </cell>
          <cell r="AE15">
            <v>880333</v>
          </cell>
          <cell r="AG15">
            <v>1708902</v>
          </cell>
          <cell r="AH15">
            <v>647373</v>
          </cell>
          <cell r="AL15">
            <v>0</v>
          </cell>
          <cell r="BE15">
            <v>0</v>
          </cell>
          <cell r="BF15">
            <v>0</v>
          </cell>
          <cell r="BH15">
            <v>0</v>
          </cell>
          <cell r="BI15">
            <v>0</v>
          </cell>
          <cell r="BK15">
            <v>0</v>
          </cell>
          <cell r="BL15">
            <v>0</v>
          </cell>
          <cell r="BN15">
            <v>1</v>
          </cell>
          <cell r="BO15">
            <v>18551251</v>
          </cell>
          <cell r="BP15">
            <v>43613971</v>
          </cell>
          <cell r="BR15">
            <v>1621802</v>
          </cell>
          <cell r="BS15">
            <v>880333</v>
          </cell>
          <cell r="BU15">
            <v>1708902</v>
          </cell>
          <cell r="BV15">
            <v>647373</v>
          </cell>
          <cell r="BX15">
            <v>0</v>
          </cell>
          <cell r="BY15">
            <v>0</v>
          </cell>
          <cell r="BZ15">
            <v>0</v>
          </cell>
          <cell r="CB15">
            <v>0</v>
          </cell>
          <cell r="CC15">
            <v>0</v>
          </cell>
          <cell r="CE15">
            <v>0</v>
          </cell>
          <cell r="CF15">
            <v>0</v>
          </cell>
          <cell r="CH15">
            <v>18551251</v>
          </cell>
          <cell r="CI15">
            <v>43613971</v>
          </cell>
          <cell r="CK15">
            <v>1621802</v>
          </cell>
          <cell r="CL15">
            <v>880333</v>
          </cell>
          <cell r="CN15">
            <v>1708902</v>
          </cell>
          <cell r="CO15">
            <v>647373</v>
          </cell>
          <cell r="CP15">
            <v>3330704</v>
          </cell>
          <cell r="CQ15">
            <v>1527706</v>
          </cell>
          <cell r="CR15">
            <v>0.54281163791880882</v>
          </cell>
          <cell r="CS15">
            <v>0.37882394660431085</v>
          </cell>
          <cell r="CT15">
            <v>0.45867400000000003</v>
          </cell>
          <cell r="CU15">
            <v>1.0549999999999999</v>
          </cell>
          <cell r="CV15">
            <v>1</v>
          </cell>
          <cell r="DA15">
            <v>0</v>
          </cell>
          <cell r="DF15">
            <v>0</v>
          </cell>
        </row>
        <row r="16">
          <cell r="B16">
            <v>3400013</v>
          </cell>
          <cell r="C16" t="str">
            <v>Rutherford County Hospital</v>
          </cell>
          <cell r="D16">
            <v>0</v>
          </cell>
          <cell r="E16">
            <v>36799</v>
          </cell>
          <cell r="F16">
            <v>12</v>
          </cell>
          <cell r="G16">
            <v>12</v>
          </cell>
          <cell r="H16">
            <v>1</v>
          </cell>
          <cell r="I16">
            <v>39231602</v>
          </cell>
          <cell r="J16">
            <v>69444343</v>
          </cell>
          <cell r="L16">
            <v>4069946</v>
          </cell>
          <cell r="M16">
            <v>2507978</v>
          </cell>
          <cell r="O16">
            <v>3190140</v>
          </cell>
          <cell r="P16">
            <v>1650461</v>
          </cell>
          <cell r="R16">
            <v>1266602</v>
          </cell>
          <cell r="S16">
            <v>1494514</v>
          </cell>
          <cell r="U16">
            <v>561024</v>
          </cell>
          <cell r="V16">
            <v>401408</v>
          </cell>
          <cell r="AA16">
            <v>40498204</v>
          </cell>
          <cell r="AB16">
            <v>70938857</v>
          </cell>
          <cell r="AD16">
            <v>4630970</v>
          </cell>
          <cell r="AE16">
            <v>2909386</v>
          </cell>
          <cell r="AG16">
            <v>3190140</v>
          </cell>
          <cell r="AH16">
            <v>1650461</v>
          </cell>
          <cell r="AL16">
            <v>0</v>
          </cell>
          <cell r="BE16">
            <v>0</v>
          </cell>
          <cell r="BF16">
            <v>0</v>
          </cell>
          <cell r="BH16">
            <v>0</v>
          </cell>
          <cell r="BI16">
            <v>0</v>
          </cell>
          <cell r="BK16">
            <v>0</v>
          </cell>
          <cell r="BL16">
            <v>0</v>
          </cell>
          <cell r="BN16">
            <v>1</v>
          </cell>
          <cell r="BO16">
            <v>40498204</v>
          </cell>
          <cell r="BP16">
            <v>70938857</v>
          </cell>
          <cell r="BR16">
            <v>4630970</v>
          </cell>
          <cell r="BS16">
            <v>2909386</v>
          </cell>
          <cell r="BU16">
            <v>3190140</v>
          </cell>
          <cell r="BV16">
            <v>1650461</v>
          </cell>
          <cell r="BX16">
            <v>0</v>
          </cell>
          <cell r="BY16">
            <v>0</v>
          </cell>
          <cell r="BZ16">
            <v>0</v>
          </cell>
          <cell r="CB16">
            <v>0</v>
          </cell>
          <cell r="CC16">
            <v>0</v>
          </cell>
          <cell r="CE16">
            <v>0</v>
          </cell>
          <cell r="CF16">
            <v>0</v>
          </cell>
          <cell r="CH16">
            <v>40498204</v>
          </cell>
          <cell r="CI16">
            <v>70938857</v>
          </cell>
          <cell r="CK16">
            <v>4630970</v>
          </cell>
          <cell r="CL16">
            <v>2909386</v>
          </cell>
          <cell r="CN16">
            <v>3190140</v>
          </cell>
          <cell r="CO16">
            <v>1650461</v>
          </cell>
          <cell r="CP16">
            <v>7821110</v>
          </cell>
          <cell r="CQ16">
            <v>4559847</v>
          </cell>
          <cell r="CR16">
            <v>0.62824548636678712</v>
          </cell>
          <cell r="CS16">
            <v>0.51736318782247803</v>
          </cell>
          <cell r="CT16">
            <v>0.58301800000000004</v>
          </cell>
          <cell r="CU16">
            <v>1.0549999999999999</v>
          </cell>
          <cell r="CV16">
            <v>1</v>
          </cell>
          <cell r="DA16">
            <v>0</v>
          </cell>
          <cell r="DF16">
            <v>0</v>
          </cell>
        </row>
        <row r="17">
          <cell r="B17">
            <v>3400014</v>
          </cell>
          <cell r="C17" t="str">
            <v>Forsyth Memorial Hospital</v>
          </cell>
          <cell r="D17">
            <v>0</v>
          </cell>
          <cell r="E17">
            <v>36891</v>
          </cell>
          <cell r="F17">
            <v>12</v>
          </cell>
          <cell r="G17">
            <v>3</v>
          </cell>
          <cell r="H17">
            <v>0.25</v>
          </cell>
          <cell r="I17">
            <v>257853115</v>
          </cell>
          <cell r="J17">
            <v>413400691</v>
          </cell>
          <cell r="L17">
            <v>26967042</v>
          </cell>
          <cell r="M17">
            <v>15466879</v>
          </cell>
          <cell r="O17">
            <v>3777863</v>
          </cell>
          <cell r="P17">
            <v>1878976</v>
          </cell>
          <cell r="R17">
            <v>0</v>
          </cell>
          <cell r="S17">
            <v>0</v>
          </cell>
          <cell r="U17">
            <v>886675</v>
          </cell>
          <cell r="V17">
            <v>273043</v>
          </cell>
          <cell r="AA17">
            <v>257853115</v>
          </cell>
          <cell r="AB17">
            <v>413400691</v>
          </cell>
          <cell r="AD17">
            <v>27853717</v>
          </cell>
          <cell r="AE17">
            <v>15739922</v>
          </cell>
          <cell r="AG17">
            <v>3777863</v>
          </cell>
          <cell r="AH17">
            <v>1878976</v>
          </cell>
          <cell r="AJ17">
            <v>12</v>
          </cell>
          <cell r="AK17">
            <v>9</v>
          </cell>
          <cell r="AL17">
            <v>0.75</v>
          </cell>
          <cell r="AM17">
            <v>290541383</v>
          </cell>
          <cell r="AN17">
            <v>486991671</v>
          </cell>
          <cell r="AP17">
            <v>33541122</v>
          </cell>
          <cell r="AQ17">
            <v>18813695</v>
          </cell>
          <cell r="AS17">
            <v>4194490</v>
          </cell>
          <cell r="AT17">
            <v>1964893</v>
          </cell>
          <cell r="AV17">
            <v>0</v>
          </cell>
          <cell r="AW17">
            <v>0</v>
          </cell>
          <cell r="AY17">
            <v>1194432</v>
          </cell>
          <cell r="AZ17">
            <v>878925</v>
          </cell>
          <cell r="BE17">
            <v>290541383</v>
          </cell>
          <cell r="BF17">
            <v>486991671</v>
          </cell>
          <cell r="BH17">
            <v>34735554</v>
          </cell>
          <cell r="BI17">
            <v>19692620</v>
          </cell>
          <cell r="BK17">
            <v>4194490</v>
          </cell>
          <cell r="BL17">
            <v>1964893</v>
          </cell>
          <cell r="BN17">
            <v>0.25</v>
          </cell>
          <cell r="BO17">
            <v>64463278.75</v>
          </cell>
          <cell r="BP17">
            <v>103350172.75</v>
          </cell>
          <cell r="BR17">
            <v>6963429.25</v>
          </cell>
          <cell r="BS17">
            <v>3934980.5</v>
          </cell>
          <cell r="BU17">
            <v>944465.75</v>
          </cell>
          <cell r="BV17">
            <v>469744</v>
          </cell>
          <cell r="BX17">
            <v>0.75</v>
          </cell>
          <cell r="BY17">
            <v>217906037.25</v>
          </cell>
          <cell r="BZ17">
            <v>365243753.25</v>
          </cell>
          <cell r="CB17">
            <v>26051665.5</v>
          </cell>
          <cell r="CC17">
            <v>14769465</v>
          </cell>
          <cell r="CE17">
            <v>3145867.5</v>
          </cell>
          <cell r="CF17">
            <v>1473669.75</v>
          </cell>
          <cell r="CH17">
            <v>282369316</v>
          </cell>
          <cell r="CI17">
            <v>468593926</v>
          </cell>
          <cell r="CK17">
            <v>33015094.75</v>
          </cell>
          <cell r="CL17">
            <v>18704445.5</v>
          </cell>
          <cell r="CN17">
            <v>4090333.25</v>
          </cell>
          <cell r="CO17">
            <v>1943413.75</v>
          </cell>
          <cell r="CP17">
            <v>37105428</v>
          </cell>
          <cell r="CQ17">
            <v>20647859.25</v>
          </cell>
          <cell r="CR17">
            <v>0.56654223292816686</v>
          </cell>
          <cell r="CS17">
            <v>0.47512357336654659</v>
          </cell>
          <cell r="CT17">
            <v>0.55646499999999999</v>
          </cell>
          <cell r="CU17">
            <v>1.05</v>
          </cell>
          <cell r="CV17">
            <v>1</v>
          </cell>
          <cell r="DA17">
            <v>0</v>
          </cell>
          <cell r="DF17">
            <v>0</v>
          </cell>
        </row>
        <row r="18">
          <cell r="B18">
            <v>3400015</v>
          </cell>
          <cell r="C18" t="str">
            <v>Rowan Regional Medical Center</v>
          </cell>
          <cell r="D18">
            <v>0</v>
          </cell>
          <cell r="E18">
            <v>36799</v>
          </cell>
          <cell r="F18">
            <v>12</v>
          </cell>
          <cell r="G18">
            <v>12</v>
          </cell>
          <cell r="H18">
            <v>1</v>
          </cell>
          <cell r="I18">
            <v>87633455</v>
          </cell>
          <cell r="J18">
            <v>177728508</v>
          </cell>
          <cell r="L18">
            <v>11186486</v>
          </cell>
          <cell r="M18">
            <v>6876912</v>
          </cell>
          <cell r="O18">
            <v>6833650</v>
          </cell>
          <cell r="P18">
            <v>2815890</v>
          </cell>
          <cell r="R18">
            <v>0</v>
          </cell>
          <cell r="S18">
            <v>0</v>
          </cell>
          <cell r="U18">
            <v>0</v>
          </cell>
          <cell r="V18">
            <v>0</v>
          </cell>
          <cell r="AA18">
            <v>87633455</v>
          </cell>
          <cell r="AB18">
            <v>177728508</v>
          </cell>
          <cell r="AD18">
            <v>11186486</v>
          </cell>
          <cell r="AE18">
            <v>6876912</v>
          </cell>
          <cell r="AG18">
            <v>6833650</v>
          </cell>
          <cell r="AH18">
            <v>2815890</v>
          </cell>
          <cell r="AL18">
            <v>0</v>
          </cell>
          <cell r="BE18">
            <v>0</v>
          </cell>
          <cell r="BF18">
            <v>0</v>
          </cell>
          <cell r="BH18">
            <v>0</v>
          </cell>
          <cell r="BI18">
            <v>0</v>
          </cell>
          <cell r="BK18">
            <v>0</v>
          </cell>
          <cell r="BL18">
            <v>0</v>
          </cell>
          <cell r="BN18">
            <v>1</v>
          </cell>
          <cell r="BO18">
            <v>87633455</v>
          </cell>
          <cell r="BP18">
            <v>177728508</v>
          </cell>
          <cell r="BR18">
            <v>11186486</v>
          </cell>
          <cell r="BS18">
            <v>6876912</v>
          </cell>
          <cell r="BU18">
            <v>6833650</v>
          </cell>
          <cell r="BV18">
            <v>2815890</v>
          </cell>
          <cell r="BX18">
            <v>0</v>
          </cell>
          <cell r="BY18">
            <v>0</v>
          </cell>
          <cell r="BZ18">
            <v>0</v>
          </cell>
          <cell r="CB18">
            <v>0</v>
          </cell>
          <cell r="CC18">
            <v>0</v>
          </cell>
          <cell r="CE18">
            <v>0</v>
          </cell>
          <cell r="CF18">
            <v>0</v>
          </cell>
          <cell r="CH18">
            <v>87633455</v>
          </cell>
          <cell r="CI18">
            <v>177728508</v>
          </cell>
          <cell r="CK18">
            <v>11186486</v>
          </cell>
          <cell r="CL18">
            <v>6876912</v>
          </cell>
          <cell r="CN18">
            <v>6833650</v>
          </cell>
          <cell r="CO18">
            <v>2815890</v>
          </cell>
          <cell r="CP18">
            <v>18020136</v>
          </cell>
          <cell r="CQ18">
            <v>9692802</v>
          </cell>
          <cell r="CR18">
            <v>0.61475176386936881</v>
          </cell>
          <cell r="CS18">
            <v>0.41206236784149025</v>
          </cell>
          <cell r="CT18">
            <v>0.537887</v>
          </cell>
          <cell r="CU18">
            <v>1.0549999999999999</v>
          </cell>
          <cell r="CV18">
            <v>1</v>
          </cell>
          <cell r="DA18">
            <v>0</v>
          </cell>
          <cell r="DF18">
            <v>0</v>
          </cell>
        </row>
        <row r="19">
          <cell r="B19">
            <v>3400016</v>
          </cell>
          <cell r="C19" t="str">
            <v>Harris Regional Hospital</v>
          </cell>
          <cell r="D19">
            <v>0</v>
          </cell>
          <cell r="E19">
            <v>36799</v>
          </cell>
          <cell r="F19">
            <v>12</v>
          </cell>
          <cell r="G19">
            <v>12</v>
          </cell>
          <cell r="H19">
            <v>1</v>
          </cell>
          <cell r="I19">
            <v>35018585</v>
          </cell>
          <cell r="J19">
            <v>58443548</v>
          </cell>
          <cell r="L19">
            <v>4819421</v>
          </cell>
          <cell r="M19">
            <v>3115823</v>
          </cell>
          <cell r="O19">
            <v>2894988</v>
          </cell>
          <cell r="P19">
            <v>1546602</v>
          </cell>
          <cell r="AA19">
            <v>35018585</v>
          </cell>
          <cell r="AB19">
            <v>58443548</v>
          </cell>
          <cell r="AD19">
            <v>4819421</v>
          </cell>
          <cell r="AE19">
            <v>3115823</v>
          </cell>
          <cell r="AG19">
            <v>2894988</v>
          </cell>
          <cell r="AH19">
            <v>1546602</v>
          </cell>
          <cell r="AL19">
            <v>0</v>
          </cell>
          <cell r="BE19">
            <v>0</v>
          </cell>
          <cell r="BF19">
            <v>0</v>
          </cell>
          <cell r="BH19">
            <v>0</v>
          </cell>
          <cell r="BI19">
            <v>0</v>
          </cell>
          <cell r="BK19">
            <v>0</v>
          </cell>
          <cell r="BL19">
            <v>0</v>
          </cell>
          <cell r="BN19">
            <v>1</v>
          </cell>
          <cell r="BO19">
            <v>35018585</v>
          </cell>
          <cell r="BP19">
            <v>58443548</v>
          </cell>
          <cell r="BR19">
            <v>4819421</v>
          </cell>
          <cell r="BS19">
            <v>3115823</v>
          </cell>
          <cell r="BU19">
            <v>2894988</v>
          </cell>
          <cell r="BV19">
            <v>1546602</v>
          </cell>
          <cell r="BX19">
            <v>0</v>
          </cell>
          <cell r="BY19">
            <v>0</v>
          </cell>
          <cell r="BZ19">
            <v>0</v>
          </cell>
          <cell r="CB19">
            <v>0</v>
          </cell>
          <cell r="CC19">
            <v>0</v>
          </cell>
          <cell r="CE19">
            <v>0</v>
          </cell>
          <cell r="CF19">
            <v>0</v>
          </cell>
          <cell r="CH19">
            <v>35018585</v>
          </cell>
          <cell r="CI19">
            <v>58443548</v>
          </cell>
          <cell r="CK19">
            <v>4819421</v>
          </cell>
          <cell r="CL19">
            <v>3115823</v>
          </cell>
          <cell r="CN19">
            <v>2894988</v>
          </cell>
          <cell r="CO19">
            <v>1546602</v>
          </cell>
          <cell r="CP19">
            <v>7714409</v>
          </cell>
          <cell r="CQ19">
            <v>4662425</v>
          </cell>
          <cell r="CR19">
            <v>0.64651396920916437</v>
          </cell>
          <cell r="CS19">
            <v>0.53423433879518667</v>
          </cell>
          <cell r="CT19">
            <v>0.604379</v>
          </cell>
          <cell r="CU19">
            <v>1.0549999999999999</v>
          </cell>
          <cell r="CV19">
            <v>1</v>
          </cell>
          <cell r="DA19">
            <v>0</v>
          </cell>
          <cell r="DF19">
            <v>0</v>
          </cell>
        </row>
        <row r="20">
          <cell r="B20">
            <v>3400017</v>
          </cell>
          <cell r="C20" t="str">
            <v>Margaret R. Pardee Memorial Hospital</v>
          </cell>
          <cell r="D20">
            <v>4</v>
          </cell>
          <cell r="E20">
            <v>36799</v>
          </cell>
          <cell r="F20">
            <v>12</v>
          </cell>
          <cell r="G20">
            <v>12</v>
          </cell>
          <cell r="H20">
            <v>1</v>
          </cell>
          <cell r="I20">
            <v>62762714</v>
          </cell>
          <cell r="J20">
            <v>131655648</v>
          </cell>
          <cell r="L20">
            <v>6802429</v>
          </cell>
          <cell r="M20">
            <v>3549500</v>
          </cell>
          <cell r="O20">
            <v>3448049</v>
          </cell>
          <cell r="P20">
            <v>1423442</v>
          </cell>
          <cell r="R20">
            <v>1831404</v>
          </cell>
          <cell r="S20">
            <v>2908620</v>
          </cell>
          <cell r="U20">
            <v>1145189</v>
          </cell>
          <cell r="V20">
            <v>581424</v>
          </cell>
          <cell r="AA20">
            <v>64594118</v>
          </cell>
          <cell r="AB20">
            <v>134564268</v>
          </cell>
          <cell r="AD20">
            <v>7947618</v>
          </cell>
          <cell r="AE20">
            <v>4130924</v>
          </cell>
          <cell r="AG20">
            <v>3448049</v>
          </cell>
          <cell r="AH20">
            <v>1423442</v>
          </cell>
          <cell r="AJ20">
            <v>1</v>
          </cell>
          <cell r="AK20">
            <v>1</v>
          </cell>
          <cell r="AL20">
            <v>1</v>
          </cell>
          <cell r="AM20">
            <v>0</v>
          </cell>
          <cell r="AN20">
            <v>0</v>
          </cell>
          <cell r="AP20">
            <v>0</v>
          </cell>
          <cell r="AQ20">
            <v>0</v>
          </cell>
          <cell r="AS20">
            <v>0</v>
          </cell>
          <cell r="AT20">
            <v>0</v>
          </cell>
          <cell r="AY20">
            <v>0</v>
          </cell>
          <cell r="AZ20">
            <v>0</v>
          </cell>
          <cell r="BE20">
            <v>0</v>
          </cell>
          <cell r="BF20">
            <v>0</v>
          </cell>
          <cell r="BH20">
            <v>0</v>
          </cell>
          <cell r="BI20">
            <v>0</v>
          </cell>
          <cell r="BK20">
            <v>0</v>
          </cell>
          <cell r="BL20">
            <v>0</v>
          </cell>
          <cell r="BN20">
            <v>1</v>
          </cell>
          <cell r="BO20">
            <v>64594118</v>
          </cell>
          <cell r="BP20">
            <v>134564268</v>
          </cell>
          <cell r="BR20">
            <v>7947618</v>
          </cell>
          <cell r="BS20">
            <v>4130924</v>
          </cell>
          <cell r="BU20">
            <v>3448049</v>
          </cell>
          <cell r="BV20">
            <v>1423442</v>
          </cell>
          <cell r="BX20">
            <v>1</v>
          </cell>
          <cell r="BY20">
            <v>0</v>
          </cell>
          <cell r="BZ20">
            <v>0</v>
          </cell>
          <cell r="CB20">
            <v>0</v>
          </cell>
          <cell r="CC20">
            <v>0</v>
          </cell>
          <cell r="CE20">
            <v>0</v>
          </cell>
          <cell r="CF20">
            <v>0</v>
          </cell>
          <cell r="CH20">
            <v>64594118</v>
          </cell>
          <cell r="CI20">
            <v>134564268</v>
          </cell>
          <cell r="CK20">
            <v>7947618</v>
          </cell>
          <cell r="CL20">
            <v>4130924</v>
          </cell>
          <cell r="CN20">
            <v>3448049</v>
          </cell>
          <cell r="CO20">
            <v>1423442</v>
          </cell>
          <cell r="CP20">
            <v>11395667</v>
          </cell>
          <cell r="CQ20">
            <v>5554366</v>
          </cell>
          <cell r="CR20">
            <v>0.51976881626671034</v>
          </cell>
          <cell r="CS20">
            <v>0.41282533977910407</v>
          </cell>
          <cell r="CT20">
            <v>0.48741000000000001</v>
          </cell>
          <cell r="CU20">
            <v>1.0549999999999999</v>
          </cell>
          <cell r="CV20">
            <v>1</v>
          </cell>
          <cell r="DA20">
            <v>0</v>
          </cell>
          <cell r="DF20">
            <v>0</v>
          </cell>
        </row>
        <row r="21">
          <cell r="B21">
            <v>3400018</v>
          </cell>
          <cell r="C21" t="str">
            <v>St. Lukes Hospital</v>
          </cell>
          <cell r="D21">
            <v>0</v>
          </cell>
          <cell r="E21">
            <v>36799</v>
          </cell>
          <cell r="F21">
            <v>12</v>
          </cell>
          <cell r="G21">
            <v>12</v>
          </cell>
          <cell r="H21">
            <v>1</v>
          </cell>
          <cell r="I21">
            <v>12783878</v>
          </cell>
          <cell r="J21">
            <v>24848853</v>
          </cell>
          <cell r="L21">
            <v>186964</v>
          </cell>
          <cell r="M21">
            <v>128507</v>
          </cell>
          <cell r="O21">
            <v>257398</v>
          </cell>
          <cell r="P21">
            <v>101466</v>
          </cell>
          <cell r="R21">
            <v>0</v>
          </cell>
          <cell r="S21">
            <v>0</v>
          </cell>
          <cell r="U21">
            <v>71858</v>
          </cell>
          <cell r="V21">
            <v>51696</v>
          </cell>
          <cell r="AA21">
            <v>12783878</v>
          </cell>
          <cell r="AB21">
            <v>24848853</v>
          </cell>
          <cell r="AD21">
            <v>258822</v>
          </cell>
          <cell r="AE21">
            <v>180203</v>
          </cell>
          <cell r="AG21">
            <v>257398</v>
          </cell>
          <cell r="AH21">
            <v>101466</v>
          </cell>
          <cell r="AL21">
            <v>0</v>
          </cell>
          <cell r="BE21">
            <v>0</v>
          </cell>
          <cell r="BF21">
            <v>0</v>
          </cell>
          <cell r="BH21">
            <v>0</v>
          </cell>
          <cell r="BI21">
            <v>0</v>
          </cell>
          <cell r="BK21">
            <v>0</v>
          </cell>
          <cell r="BL21">
            <v>0</v>
          </cell>
          <cell r="BN21">
            <v>1</v>
          </cell>
          <cell r="BO21">
            <v>12783878</v>
          </cell>
          <cell r="BP21">
            <v>24848853</v>
          </cell>
          <cell r="BR21">
            <v>258822</v>
          </cell>
          <cell r="BS21">
            <v>180203</v>
          </cell>
          <cell r="BU21">
            <v>257398</v>
          </cell>
          <cell r="BV21">
            <v>101466</v>
          </cell>
          <cell r="BX21">
            <v>0</v>
          </cell>
          <cell r="BY21">
            <v>0</v>
          </cell>
          <cell r="BZ21">
            <v>0</v>
          </cell>
          <cell r="CB21">
            <v>0</v>
          </cell>
          <cell r="CC21">
            <v>0</v>
          </cell>
          <cell r="CE21">
            <v>0</v>
          </cell>
          <cell r="CF21">
            <v>0</v>
          </cell>
          <cell r="CH21">
            <v>12783878</v>
          </cell>
          <cell r="CI21">
            <v>24848853</v>
          </cell>
          <cell r="CK21">
            <v>258822</v>
          </cell>
          <cell r="CL21">
            <v>180203</v>
          </cell>
          <cell r="CN21">
            <v>257398</v>
          </cell>
          <cell r="CO21">
            <v>101466</v>
          </cell>
          <cell r="CP21">
            <v>516220</v>
          </cell>
          <cell r="CQ21">
            <v>281669</v>
          </cell>
          <cell r="CR21">
            <v>0.69624297779941424</v>
          </cell>
          <cell r="CS21">
            <v>0.39419886712406466</v>
          </cell>
          <cell r="CT21">
            <v>0.54563799999999996</v>
          </cell>
          <cell r="CU21">
            <v>1.0549999999999999</v>
          </cell>
          <cell r="CV21">
            <v>1</v>
          </cell>
          <cell r="DA21">
            <v>0</v>
          </cell>
          <cell r="DF21">
            <v>0</v>
          </cell>
        </row>
        <row r="22">
          <cell r="B22">
            <v>3400019</v>
          </cell>
          <cell r="C22" t="str">
            <v>Stokes Reynolds Memorial Hospital</v>
          </cell>
          <cell r="D22">
            <v>0</v>
          </cell>
          <cell r="E22">
            <v>36707</v>
          </cell>
          <cell r="F22">
            <v>12</v>
          </cell>
          <cell r="G22">
            <v>12</v>
          </cell>
          <cell r="H22">
            <v>1</v>
          </cell>
          <cell r="I22">
            <v>8968500</v>
          </cell>
          <cell r="J22">
            <v>12504892</v>
          </cell>
          <cell r="L22">
            <v>231405</v>
          </cell>
          <cell r="M22">
            <v>180807</v>
          </cell>
          <cell r="O22">
            <v>476568</v>
          </cell>
          <cell r="P22">
            <v>314765</v>
          </cell>
          <cell r="AA22">
            <v>8968500</v>
          </cell>
          <cell r="AB22">
            <v>12504892</v>
          </cell>
          <cell r="AD22">
            <v>231405</v>
          </cell>
          <cell r="AE22">
            <v>180807</v>
          </cell>
          <cell r="AG22">
            <v>476568</v>
          </cell>
          <cell r="AH22">
            <v>314765</v>
          </cell>
          <cell r="AL22">
            <v>0</v>
          </cell>
          <cell r="BE22">
            <v>0</v>
          </cell>
          <cell r="BF22">
            <v>0</v>
          </cell>
          <cell r="BH22">
            <v>0</v>
          </cell>
          <cell r="BI22">
            <v>0</v>
          </cell>
          <cell r="BK22">
            <v>0</v>
          </cell>
          <cell r="BL22">
            <v>0</v>
          </cell>
          <cell r="BN22">
            <v>1</v>
          </cell>
          <cell r="BO22">
            <v>8968500</v>
          </cell>
          <cell r="BP22">
            <v>12504892</v>
          </cell>
          <cell r="BR22">
            <v>231405</v>
          </cell>
          <cell r="BS22">
            <v>180807</v>
          </cell>
          <cell r="BU22">
            <v>476568</v>
          </cell>
          <cell r="BV22">
            <v>314765</v>
          </cell>
          <cell r="BX22">
            <v>0</v>
          </cell>
          <cell r="BY22">
            <v>0</v>
          </cell>
          <cell r="BZ22">
            <v>0</v>
          </cell>
          <cell r="CB22">
            <v>0</v>
          </cell>
          <cell r="CC22">
            <v>0</v>
          </cell>
          <cell r="CE22">
            <v>0</v>
          </cell>
          <cell r="CF22">
            <v>0</v>
          </cell>
          <cell r="CH22">
            <v>8968500</v>
          </cell>
          <cell r="CI22">
            <v>12504892</v>
          </cell>
          <cell r="CK22">
            <v>231405</v>
          </cell>
          <cell r="CL22">
            <v>180807</v>
          </cell>
          <cell r="CN22">
            <v>476568</v>
          </cell>
          <cell r="CO22">
            <v>314765</v>
          </cell>
          <cell r="CP22">
            <v>707973</v>
          </cell>
          <cell r="CQ22">
            <v>495572</v>
          </cell>
          <cell r="CR22">
            <v>0.78134439618850071</v>
          </cell>
          <cell r="CS22">
            <v>0.66048286918131305</v>
          </cell>
          <cell r="CT22">
            <v>0.69998700000000003</v>
          </cell>
          <cell r="CU22">
            <v>1.06</v>
          </cell>
          <cell r="CV22">
            <v>1</v>
          </cell>
          <cell r="DA22">
            <v>0</v>
          </cell>
          <cell r="DF22">
            <v>0</v>
          </cell>
        </row>
        <row r="23">
          <cell r="B23">
            <v>3400020</v>
          </cell>
          <cell r="C23" t="str">
            <v>Central Carolina Hospital</v>
          </cell>
          <cell r="D23">
            <v>0</v>
          </cell>
          <cell r="E23">
            <v>36677</v>
          </cell>
          <cell r="F23">
            <v>12</v>
          </cell>
          <cell r="G23">
            <v>12</v>
          </cell>
          <cell r="H23">
            <v>1</v>
          </cell>
          <cell r="I23">
            <v>36259817</v>
          </cell>
          <cell r="J23">
            <v>131008316</v>
          </cell>
          <cell r="L23">
            <v>9323980</v>
          </cell>
          <cell r="M23">
            <v>3304361</v>
          </cell>
          <cell r="O23">
            <v>5605715</v>
          </cell>
          <cell r="P23">
            <v>1337097</v>
          </cell>
          <cell r="AA23">
            <v>36259817</v>
          </cell>
          <cell r="AB23">
            <v>131008316</v>
          </cell>
          <cell r="AD23">
            <v>9323980</v>
          </cell>
          <cell r="AE23">
            <v>3304361</v>
          </cell>
          <cell r="AG23">
            <v>5605715</v>
          </cell>
          <cell r="AH23">
            <v>1337097</v>
          </cell>
          <cell r="AL23">
            <v>0</v>
          </cell>
          <cell r="BE23">
            <v>0</v>
          </cell>
          <cell r="BF23">
            <v>0</v>
          </cell>
          <cell r="BH23">
            <v>0</v>
          </cell>
          <cell r="BI23">
            <v>0</v>
          </cell>
          <cell r="BK23">
            <v>0</v>
          </cell>
          <cell r="BL23">
            <v>0</v>
          </cell>
          <cell r="BN23">
            <v>1</v>
          </cell>
          <cell r="BO23">
            <v>36259817</v>
          </cell>
          <cell r="BP23">
            <v>131008316</v>
          </cell>
          <cell r="BR23">
            <v>9323980</v>
          </cell>
          <cell r="BS23">
            <v>3304361</v>
          </cell>
          <cell r="BU23">
            <v>5605715</v>
          </cell>
          <cell r="BV23">
            <v>1337097</v>
          </cell>
          <cell r="BX23">
            <v>0</v>
          </cell>
          <cell r="BY23">
            <v>0</v>
          </cell>
          <cell r="BZ23">
            <v>0</v>
          </cell>
          <cell r="CB23">
            <v>0</v>
          </cell>
          <cell r="CC23">
            <v>0</v>
          </cell>
          <cell r="CE23">
            <v>0</v>
          </cell>
          <cell r="CF23">
            <v>0</v>
          </cell>
          <cell r="CH23">
            <v>36259817</v>
          </cell>
          <cell r="CI23">
            <v>131008316</v>
          </cell>
          <cell r="CK23">
            <v>9323980</v>
          </cell>
          <cell r="CL23">
            <v>3304361</v>
          </cell>
          <cell r="CN23">
            <v>5605715</v>
          </cell>
          <cell r="CO23">
            <v>1337097</v>
          </cell>
          <cell r="CP23">
            <v>14929695</v>
          </cell>
          <cell r="CQ23">
            <v>4641458</v>
          </cell>
          <cell r="CR23">
            <v>0.35439383181860107</v>
          </cell>
          <cell r="CS23">
            <v>0.23852389927065504</v>
          </cell>
          <cell r="CT23">
            <v>0.310888</v>
          </cell>
          <cell r="CU23">
            <v>1.0609999999999999</v>
          </cell>
          <cell r="CV23">
            <v>1</v>
          </cell>
          <cell r="DA23">
            <v>0</v>
          </cell>
          <cell r="DF23">
            <v>0</v>
          </cell>
        </row>
        <row r="24">
          <cell r="B24">
            <v>3400021</v>
          </cell>
          <cell r="C24" t="str">
            <v>Cleveland Regional Medical Center</v>
          </cell>
          <cell r="D24">
            <v>4</v>
          </cell>
          <cell r="E24">
            <v>36891</v>
          </cell>
          <cell r="F24">
            <v>12</v>
          </cell>
          <cell r="G24">
            <v>3</v>
          </cell>
          <cell r="H24">
            <v>0.25</v>
          </cell>
          <cell r="I24">
            <v>65076780</v>
          </cell>
          <cell r="J24">
            <v>133317007</v>
          </cell>
          <cell r="L24">
            <v>9781195</v>
          </cell>
          <cell r="M24">
            <v>5408402</v>
          </cell>
          <cell r="O24">
            <v>4552908</v>
          </cell>
          <cell r="P24">
            <v>2191673</v>
          </cell>
          <cell r="AA24">
            <v>65076780</v>
          </cell>
          <cell r="AB24">
            <v>133317007</v>
          </cell>
          <cell r="AD24">
            <v>9781195</v>
          </cell>
          <cell r="AE24">
            <v>5408402</v>
          </cell>
          <cell r="AG24">
            <v>4552908</v>
          </cell>
          <cell r="AH24">
            <v>2191673</v>
          </cell>
          <cell r="AJ24">
            <v>12</v>
          </cell>
          <cell r="AK24">
            <v>9</v>
          </cell>
          <cell r="AL24">
            <v>0.75</v>
          </cell>
          <cell r="AM24">
            <v>69155917</v>
          </cell>
          <cell r="AN24">
            <v>146890963</v>
          </cell>
          <cell r="AP24">
            <v>12280984</v>
          </cell>
          <cell r="AQ24">
            <v>7423087</v>
          </cell>
          <cell r="AS24">
            <v>4786966</v>
          </cell>
          <cell r="AT24">
            <v>2229440</v>
          </cell>
          <cell r="BE24">
            <v>69155917</v>
          </cell>
          <cell r="BF24">
            <v>146890963</v>
          </cell>
          <cell r="BH24">
            <v>12280984</v>
          </cell>
          <cell r="BI24">
            <v>7423087</v>
          </cell>
          <cell r="BK24">
            <v>4786966</v>
          </cell>
          <cell r="BL24">
            <v>2229440</v>
          </cell>
          <cell r="BN24">
            <v>0.25</v>
          </cell>
          <cell r="BO24">
            <v>16269195</v>
          </cell>
          <cell r="BP24">
            <v>33329251.75</v>
          </cell>
          <cell r="BR24">
            <v>2445298.75</v>
          </cell>
          <cell r="BS24">
            <v>1352100.5</v>
          </cell>
          <cell r="BU24">
            <v>1138227</v>
          </cell>
          <cell r="BV24">
            <v>547918.25</v>
          </cell>
          <cell r="BX24">
            <v>0.75</v>
          </cell>
          <cell r="BY24">
            <v>51866937.75</v>
          </cell>
          <cell r="BZ24">
            <v>110168222.25</v>
          </cell>
          <cell r="CB24">
            <v>9210738</v>
          </cell>
          <cell r="CC24">
            <v>5567315.25</v>
          </cell>
          <cell r="CE24">
            <v>3590224.5</v>
          </cell>
          <cell r="CF24">
            <v>1672080</v>
          </cell>
          <cell r="CH24">
            <v>68136132.75</v>
          </cell>
          <cell r="CI24">
            <v>143497474</v>
          </cell>
          <cell r="CK24">
            <v>11656036.75</v>
          </cell>
          <cell r="CL24">
            <v>6919415.75</v>
          </cell>
          <cell r="CN24">
            <v>4728451.5</v>
          </cell>
          <cell r="CO24">
            <v>2219998.25</v>
          </cell>
          <cell r="CP24">
            <v>16384488.25</v>
          </cell>
          <cell r="CQ24">
            <v>9139414</v>
          </cell>
          <cell r="CR24">
            <v>0.5936336593997098</v>
          </cell>
          <cell r="CS24">
            <v>0.46949794240249687</v>
          </cell>
          <cell r="CT24">
            <v>0.557809</v>
          </cell>
          <cell r="CU24">
            <v>1.05</v>
          </cell>
          <cell r="CV24">
            <v>1</v>
          </cell>
          <cell r="DA24">
            <v>0</v>
          </cell>
          <cell r="DF24">
            <v>0</v>
          </cell>
        </row>
        <row r="25">
          <cell r="B25">
            <v>3400022</v>
          </cell>
          <cell r="C25" t="str">
            <v>Bladen County Hospital</v>
          </cell>
          <cell r="D25">
            <v>4</v>
          </cell>
          <cell r="E25">
            <v>36799</v>
          </cell>
          <cell r="F25">
            <v>12</v>
          </cell>
          <cell r="G25">
            <v>12</v>
          </cell>
          <cell r="H25">
            <v>1</v>
          </cell>
          <cell r="I25">
            <v>14573851</v>
          </cell>
          <cell r="J25">
            <v>25251525</v>
          </cell>
          <cell r="L25">
            <v>1974048</v>
          </cell>
          <cell r="M25">
            <v>926849</v>
          </cell>
          <cell r="O25">
            <v>2277116</v>
          </cell>
          <cell r="P25">
            <v>1078566</v>
          </cell>
          <cell r="AA25">
            <v>14573851</v>
          </cell>
          <cell r="AB25">
            <v>25251525</v>
          </cell>
          <cell r="AD25">
            <v>1974048</v>
          </cell>
          <cell r="AE25">
            <v>926849</v>
          </cell>
          <cell r="AG25">
            <v>2277116</v>
          </cell>
          <cell r="AH25">
            <v>1078566</v>
          </cell>
          <cell r="AL25">
            <v>0</v>
          </cell>
          <cell r="BE25">
            <v>0</v>
          </cell>
          <cell r="BF25">
            <v>0</v>
          </cell>
          <cell r="BH25">
            <v>0</v>
          </cell>
          <cell r="BI25">
            <v>0</v>
          </cell>
          <cell r="BK25">
            <v>0</v>
          </cell>
          <cell r="BL25">
            <v>0</v>
          </cell>
          <cell r="BN25">
            <v>1</v>
          </cell>
          <cell r="BO25">
            <v>14573851</v>
          </cell>
          <cell r="BP25">
            <v>25251525</v>
          </cell>
          <cell r="BR25">
            <v>1974048</v>
          </cell>
          <cell r="BS25">
            <v>926849</v>
          </cell>
          <cell r="BU25">
            <v>2277116</v>
          </cell>
          <cell r="BV25">
            <v>1078566</v>
          </cell>
          <cell r="BX25">
            <v>0</v>
          </cell>
          <cell r="BY25">
            <v>0</v>
          </cell>
          <cell r="BZ25">
            <v>0</v>
          </cell>
          <cell r="CB25">
            <v>0</v>
          </cell>
          <cell r="CC25">
            <v>0</v>
          </cell>
          <cell r="CE25">
            <v>0</v>
          </cell>
          <cell r="CF25">
            <v>0</v>
          </cell>
          <cell r="CH25">
            <v>14573851</v>
          </cell>
          <cell r="CI25">
            <v>25251525</v>
          </cell>
          <cell r="CK25">
            <v>1974048</v>
          </cell>
          <cell r="CL25">
            <v>926849</v>
          </cell>
          <cell r="CN25">
            <v>2277116</v>
          </cell>
          <cell r="CO25">
            <v>1078566</v>
          </cell>
          <cell r="CP25">
            <v>4251164</v>
          </cell>
          <cell r="CQ25">
            <v>2005415</v>
          </cell>
          <cell r="CR25">
            <v>0.46951695196874643</v>
          </cell>
          <cell r="CS25">
            <v>0.47365439441820267</v>
          </cell>
          <cell r="CT25">
            <v>0.47173300000000001</v>
          </cell>
          <cell r="CU25">
            <v>1.0549999999999999</v>
          </cell>
          <cell r="CV25">
            <v>1</v>
          </cell>
          <cell r="DA25">
            <v>0</v>
          </cell>
          <cell r="DF25">
            <v>0</v>
          </cell>
        </row>
        <row r="26">
          <cell r="B26">
            <v>3400023</v>
          </cell>
          <cell r="C26" t="str">
            <v>Park Ridge Hospital</v>
          </cell>
          <cell r="D26">
            <v>0</v>
          </cell>
          <cell r="E26">
            <v>36891</v>
          </cell>
          <cell r="F26">
            <v>12</v>
          </cell>
          <cell r="G26">
            <v>3</v>
          </cell>
          <cell r="H26">
            <v>0.25</v>
          </cell>
          <cell r="I26">
            <v>31295160</v>
          </cell>
          <cell r="J26">
            <v>59879260</v>
          </cell>
          <cell r="L26">
            <v>4791683</v>
          </cell>
          <cell r="M26">
            <v>1974153</v>
          </cell>
          <cell r="O26">
            <v>1187089</v>
          </cell>
          <cell r="P26">
            <v>742629</v>
          </cell>
          <cell r="R26">
            <v>0</v>
          </cell>
          <cell r="S26">
            <v>0</v>
          </cell>
          <cell r="AA26">
            <v>31295160</v>
          </cell>
          <cell r="AB26">
            <v>59879260</v>
          </cell>
          <cell r="AD26">
            <v>4791683</v>
          </cell>
          <cell r="AE26">
            <v>1974153</v>
          </cell>
          <cell r="AG26">
            <v>1187089</v>
          </cell>
          <cell r="AH26">
            <v>742629</v>
          </cell>
          <cell r="AJ26">
            <v>12</v>
          </cell>
          <cell r="AK26">
            <v>9</v>
          </cell>
          <cell r="AL26">
            <v>0.75</v>
          </cell>
          <cell r="AM26">
            <v>36573507</v>
          </cell>
          <cell r="AN26">
            <v>66974532</v>
          </cell>
          <cell r="AP26">
            <v>3706080</v>
          </cell>
          <cell r="AQ26">
            <v>2133695</v>
          </cell>
          <cell r="AS26">
            <v>1392691</v>
          </cell>
          <cell r="AT26">
            <v>755012</v>
          </cell>
          <cell r="AV26">
            <v>0</v>
          </cell>
          <cell r="AW26">
            <v>0</v>
          </cell>
          <cell r="BE26">
            <v>36573507</v>
          </cell>
          <cell r="BF26">
            <v>66974532</v>
          </cell>
          <cell r="BH26">
            <v>3706080</v>
          </cell>
          <cell r="BI26">
            <v>2133695</v>
          </cell>
          <cell r="BK26">
            <v>1392691</v>
          </cell>
          <cell r="BL26">
            <v>755012</v>
          </cell>
          <cell r="BN26">
            <v>0.25</v>
          </cell>
          <cell r="BO26">
            <v>7823790</v>
          </cell>
          <cell r="BP26">
            <v>14969815</v>
          </cell>
          <cell r="BR26">
            <v>1197920.75</v>
          </cell>
          <cell r="BS26">
            <v>493538.25</v>
          </cell>
          <cell r="BU26">
            <v>296772.25</v>
          </cell>
          <cell r="BV26">
            <v>185657.25</v>
          </cell>
          <cell r="BX26">
            <v>0.75</v>
          </cell>
          <cell r="BY26">
            <v>27430130.25</v>
          </cell>
          <cell r="BZ26">
            <v>50230899</v>
          </cell>
          <cell r="CB26">
            <v>2779560</v>
          </cell>
          <cell r="CC26">
            <v>1600271.25</v>
          </cell>
          <cell r="CE26">
            <v>1044518.25</v>
          </cell>
          <cell r="CF26">
            <v>566259</v>
          </cell>
          <cell r="CH26">
            <v>35253920.25</v>
          </cell>
          <cell r="CI26">
            <v>65200714</v>
          </cell>
          <cell r="CK26">
            <v>3977480.75</v>
          </cell>
          <cell r="CL26">
            <v>2093809.5</v>
          </cell>
          <cell r="CN26">
            <v>1341290.5</v>
          </cell>
          <cell r="CO26">
            <v>751916.25</v>
          </cell>
          <cell r="CP26">
            <v>5318771.25</v>
          </cell>
          <cell r="CQ26">
            <v>2845725.75</v>
          </cell>
          <cell r="CR26">
            <v>0.52641599836781106</v>
          </cell>
          <cell r="CS26">
            <v>0.56059164662688654</v>
          </cell>
          <cell r="CT26">
            <v>0.53503400000000001</v>
          </cell>
          <cell r="CU26">
            <v>1.05</v>
          </cell>
          <cell r="CV26">
            <v>1</v>
          </cell>
          <cell r="DA26">
            <v>0</v>
          </cell>
          <cell r="DF26">
            <v>0</v>
          </cell>
        </row>
        <row r="27">
          <cell r="B27">
            <v>3400024</v>
          </cell>
          <cell r="C27" t="str">
            <v>Sampson Regional Medical Center</v>
          </cell>
          <cell r="D27">
            <v>4</v>
          </cell>
          <cell r="E27">
            <v>36799</v>
          </cell>
          <cell r="F27">
            <v>12</v>
          </cell>
          <cell r="G27">
            <v>12</v>
          </cell>
          <cell r="H27">
            <v>1</v>
          </cell>
          <cell r="I27">
            <v>29192965</v>
          </cell>
          <cell r="J27">
            <v>63310052</v>
          </cell>
          <cell r="L27">
            <v>5642363</v>
          </cell>
          <cell r="M27">
            <v>3012451</v>
          </cell>
          <cell r="O27">
            <v>2996669</v>
          </cell>
          <cell r="P27">
            <v>1260288</v>
          </cell>
          <cell r="AA27">
            <v>29192965</v>
          </cell>
          <cell r="AB27">
            <v>63310052</v>
          </cell>
          <cell r="AD27">
            <v>5642363</v>
          </cell>
          <cell r="AE27">
            <v>3012451</v>
          </cell>
          <cell r="AG27">
            <v>2996669</v>
          </cell>
          <cell r="AH27">
            <v>1260288</v>
          </cell>
          <cell r="AL27">
            <v>0</v>
          </cell>
          <cell r="BE27">
            <v>0</v>
          </cell>
          <cell r="BF27">
            <v>0</v>
          </cell>
          <cell r="BH27">
            <v>0</v>
          </cell>
          <cell r="BI27">
            <v>0</v>
          </cell>
          <cell r="BK27">
            <v>0</v>
          </cell>
          <cell r="BL27">
            <v>0</v>
          </cell>
          <cell r="BN27">
            <v>1</v>
          </cell>
          <cell r="BO27">
            <v>29192965</v>
          </cell>
          <cell r="BP27">
            <v>63310052</v>
          </cell>
          <cell r="BR27">
            <v>5642363</v>
          </cell>
          <cell r="BS27">
            <v>3012451</v>
          </cell>
          <cell r="BU27">
            <v>2996669</v>
          </cell>
          <cell r="BV27">
            <v>1260288</v>
          </cell>
          <cell r="BX27">
            <v>0</v>
          </cell>
          <cell r="BY27">
            <v>0</v>
          </cell>
          <cell r="BZ27">
            <v>0</v>
          </cell>
          <cell r="CB27">
            <v>0</v>
          </cell>
          <cell r="CC27">
            <v>0</v>
          </cell>
          <cell r="CE27">
            <v>0</v>
          </cell>
          <cell r="CF27">
            <v>0</v>
          </cell>
          <cell r="CH27">
            <v>29192965</v>
          </cell>
          <cell r="CI27">
            <v>63310052</v>
          </cell>
          <cell r="CK27">
            <v>5642363</v>
          </cell>
          <cell r="CL27">
            <v>3012451</v>
          </cell>
          <cell r="CN27">
            <v>2996669</v>
          </cell>
          <cell r="CO27">
            <v>1260288</v>
          </cell>
          <cell r="CP27">
            <v>8639032</v>
          </cell>
          <cell r="CQ27">
            <v>4272739</v>
          </cell>
          <cell r="CR27">
            <v>0.53389882926709964</v>
          </cell>
          <cell r="CS27">
            <v>0.42056296507889257</v>
          </cell>
          <cell r="CT27">
            <v>0.494585</v>
          </cell>
          <cell r="CU27">
            <v>1.0549999999999999</v>
          </cell>
          <cell r="CV27">
            <v>1</v>
          </cell>
          <cell r="DA27">
            <v>0</v>
          </cell>
          <cell r="DF27">
            <v>0</v>
          </cell>
        </row>
        <row r="28">
          <cell r="B28">
            <v>3400025</v>
          </cell>
          <cell r="C28" t="str">
            <v>Haywood Regional Medical Center</v>
          </cell>
          <cell r="D28">
            <v>4</v>
          </cell>
          <cell r="E28">
            <v>36799</v>
          </cell>
          <cell r="F28">
            <v>12</v>
          </cell>
          <cell r="G28">
            <v>12</v>
          </cell>
          <cell r="H28">
            <v>1</v>
          </cell>
          <cell r="I28">
            <v>39268398</v>
          </cell>
          <cell r="J28">
            <v>80644789</v>
          </cell>
          <cell r="L28">
            <v>4799738</v>
          </cell>
          <cell r="M28">
            <v>2863953</v>
          </cell>
          <cell r="O28">
            <v>4458037</v>
          </cell>
          <cell r="P28">
            <v>1573469</v>
          </cell>
          <cell r="AA28">
            <v>39268398</v>
          </cell>
          <cell r="AB28">
            <v>80644789</v>
          </cell>
          <cell r="AD28">
            <v>4799738</v>
          </cell>
          <cell r="AE28">
            <v>2863953</v>
          </cell>
          <cell r="AG28">
            <v>4458037</v>
          </cell>
          <cell r="AH28">
            <v>1573469</v>
          </cell>
          <cell r="AL28">
            <v>0</v>
          </cell>
          <cell r="BE28">
            <v>0</v>
          </cell>
          <cell r="BF28">
            <v>0</v>
          </cell>
          <cell r="BH28">
            <v>0</v>
          </cell>
          <cell r="BI28">
            <v>0</v>
          </cell>
          <cell r="BK28">
            <v>0</v>
          </cell>
          <cell r="BL28">
            <v>0</v>
          </cell>
          <cell r="BN28">
            <v>1</v>
          </cell>
          <cell r="BO28">
            <v>39268398</v>
          </cell>
          <cell r="BP28">
            <v>80644789</v>
          </cell>
          <cell r="BR28">
            <v>4799738</v>
          </cell>
          <cell r="BS28">
            <v>2863953</v>
          </cell>
          <cell r="BU28">
            <v>4458037</v>
          </cell>
          <cell r="BV28">
            <v>1573469</v>
          </cell>
          <cell r="BX28">
            <v>0</v>
          </cell>
          <cell r="BY28">
            <v>0</v>
          </cell>
          <cell r="BZ28">
            <v>0</v>
          </cell>
          <cell r="CB28">
            <v>0</v>
          </cell>
          <cell r="CC28">
            <v>0</v>
          </cell>
          <cell r="CE28">
            <v>0</v>
          </cell>
          <cell r="CF28">
            <v>0</v>
          </cell>
          <cell r="CH28">
            <v>39268398</v>
          </cell>
          <cell r="CI28">
            <v>80644789</v>
          </cell>
          <cell r="CK28">
            <v>4799738</v>
          </cell>
          <cell r="CL28">
            <v>2863953</v>
          </cell>
          <cell r="CN28">
            <v>4458037</v>
          </cell>
          <cell r="CO28">
            <v>1573469</v>
          </cell>
          <cell r="CP28">
            <v>9257775</v>
          </cell>
          <cell r="CQ28">
            <v>4437422</v>
          </cell>
          <cell r="CR28">
            <v>0.59668944429883464</v>
          </cell>
          <cell r="CS28">
            <v>0.35295108587030571</v>
          </cell>
          <cell r="CT28">
            <v>0.47931800000000002</v>
          </cell>
          <cell r="CU28">
            <v>1.0549999999999999</v>
          </cell>
          <cell r="CV28">
            <v>1</v>
          </cell>
          <cell r="DA28">
            <v>0</v>
          </cell>
          <cell r="DF28">
            <v>0</v>
          </cell>
        </row>
        <row r="29">
          <cell r="B29">
            <v>3400027</v>
          </cell>
          <cell r="C29" t="str">
            <v>Lenoir Memorial Hospital</v>
          </cell>
          <cell r="D29">
            <v>4</v>
          </cell>
          <cell r="E29">
            <v>36799</v>
          </cell>
          <cell r="F29">
            <v>12</v>
          </cell>
          <cell r="G29">
            <v>12</v>
          </cell>
          <cell r="H29">
            <v>1</v>
          </cell>
          <cell r="I29">
            <v>59564669</v>
          </cell>
          <cell r="J29">
            <v>117054701</v>
          </cell>
          <cell r="L29">
            <v>9201007</v>
          </cell>
          <cell r="M29">
            <v>5462106</v>
          </cell>
          <cell r="O29">
            <v>3846599</v>
          </cell>
          <cell r="P29">
            <v>1727780</v>
          </cell>
          <cell r="R29">
            <v>2200793</v>
          </cell>
          <cell r="S29">
            <v>1124200</v>
          </cell>
          <cell r="U29">
            <v>410419</v>
          </cell>
          <cell r="V29">
            <v>346412</v>
          </cell>
          <cell r="X29">
            <v>0</v>
          </cell>
          <cell r="Y29">
            <v>0</v>
          </cell>
          <cell r="AA29">
            <v>61765462</v>
          </cell>
          <cell r="AB29">
            <v>118178901</v>
          </cell>
          <cell r="AD29">
            <v>9611426</v>
          </cell>
          <cell r="AE29">
            <v>5808518</v>
          </cell>
          <cell r="AG29">
            <v>3846599</v>
          </cell>
          <cell r="AH29">
            <v>1727780</v>
          </cell>
          <cell r="AL29">
            <v>0</v>
          </cell>
          <cell r="BE29">
            <v>0</v>
          </cell>
          <cell r="BF29">
            <v>0</v>
          </cell>
          <cell r="BH29">
            <v>0</v>
          </cell>
          <cell r="BI29">
            <v>0</v>
          </cell>
          <cell r="BK29">
            <v>0</v>
          </cell>
          <cell r="BL29">
            <v>0</v>
          </cell>
          <cell r="BN29">
            <v>1</v>
          </cell>
          <cell r="BO29">
            <v>61765462</v>
          </cell>
          <cell r="BP29">
            <v>118178901</v>
          </cell>
          <cell r="BR29">
            <v>9611426</v>
          </cell>
          <cell r="BS29">
            <v>5808518</v>
          </cell>
          <cell r="BU29">
            <v>3846599</v>
          </cell>
          <cell r="BV29">
            <v>1727780</v>
          </cell>
          <cell r="BX29">
            <v>0</v>
          </cell>
          <cell r="BY29">
            <v>0</v>
          </cell>
          <cell r="BZ29">
            <v>0</v>
          </cell>
          <cell r="CB29">
            <v>0</v>
          </cell>
          <cell r="CC29">
            <v>0</v>
          </cell>
          <cell r="CE29">
            <v>0</v>
          </cell>
          <cell r="CF29">
            <v>0</v>
          </cell>
          <cell r="CH29">
            <v>61765462</v>
          </cell>
          <cell r="CI29">
            <v>118178901</v>
          </cell>
          <cell r="CK29">
            <v>9611426</v>
          </cell>
          <cell r="CL29">
            <v>5808518</v>
          </cell>
          <cell r="CN29">
            <v>3846599</v>
          </cell>
          <cell r="CO29">
            <v>1727780</v>
          </cell>
          <cell r="CP29">
            <v>13458025</v>
          </cell>
          <cell r="CQ29">
            <v>7536298</v>
          </cell>
          <cell r="CR29">
            <v>0.60433467416801623</v>
          </cell>
          <cell r="CS29">
            <v>0.44917081297010686</v>
          </cell>
          <cell r="CT29">
            <v>0.55998499999999996</v>
          </cell>
          <cell r="CU29">
            <v>1.0549999999999999</v>
          </cell>
          <cell r="CV29">
            <v>1</v>
          </cell>
          <cell r="DA29">
            <v>0</v>
          </cell>
          <cell r="DF29">
            <v>0</v>
          </cell>
        </row>
        <row r="30">
          <cell r="B30">
            <v>3400028</v>
          </cell>
          <cell r="C30" t="str">
            <v>Cape Fear Valley Med. Ctr.</v>
          </cell>
          <cell r="D30">
            <v>4</v>
          </cell>
          <cell r="E30">
            <v>36799</v>
          </cell>
          <cell r="F30">
            <v>12</v>
          </cell>
          <cell r="G30">
            <v>12</v>
          </cell>
          <cell r="H30">
            <v>1</v>
          </cell>
          <cell r="I30">
            <v>259598239</v>
          </cell>
          <cell r="J30">
            <v>641632872</v>
          </cell>
          <cell r="L30">
            <v>107023857</v>
          </cell>
          <cell r="M30">
            <v>40616497</v>
          </cell>
          <cell r="O30">
            <v>20901417</v>
          </cell>
          <cell r="P30">
            <v>10205997</v>
          </cell>
          <cell r="R30">
            <v>9546562</v>
          </cell>
          <cell r="S30">
            <v>11816453</v>
          </cell>
          <cell r="U30">
            <v>3641380</v>
          </cell>
          <cell r="V30">
            <v>2257786</v>
          </cell>
          <cell r="X30">
            <v>410634</v>
          </cell>
          <cell r="Y30">
            <v>232126</v>
          </cell>
          <cell r="AA30">
            <v>269144801</v>
          </cell>
          <cell r="AB30">
            <v>653449325</v>
          </cell>
          <cell r="AD30">
            <v>110665237</v>
          </cell>
          <cell r="AE30">
            <v>42874283</v>
          </cell>
          <cell r="AG30">
            <v>21312051</v>
          </cell>
          <cell r="AH30">
            <v>10438123</v>
          </cell>
          <cell r="AL30">
            <v>0</v>
          </cell>
          <cell r="BE30">
            <v>0</v>
          </cell>
          <cell r="BF30">
            <v>0</v>
          </cell>
          <cell r="BH30">
            <v>0</v>
          </cell>
          <cell r="BI30">
            <v>0</v>
          </cell>
          <cell r="BK30">
            <v>0</v>
          </cell>
          <cell r="BL30">
            <v>0</v>
          </cell>
          <cell r="BN30">
            <v>1</v>
          </cell>
          <cell r="BO30">
            <v>269144801</v>
          </cell>
          <cell r="BP30">
            <v>653449325</v>
          </cell>
          <cell r="BR30">
            <v>110665237</v>
          </cell>
          <cell r="BS30">
            <v>42874283</v>
          </cell>
          <cell r="BU30">
            <v>21312051</v>
          </cell>
          <cell r="BV30">
            <v>10438123</v>
          </cell>
          <cell r="BX30">
            <v>0</v>
          </cell>
          <cell r="BY30">
            <v>0</v>
          </cell>
          <cell r="BZ30">
            <v>0</v>
          </cell>
          <cell r="CB30">
            <v>0</v>
          </cell>
          <cell r="CC30">
            <v>0</v>
          </cell>
          <cell r="CE30">
            <v>0</v>
          </cell>
          <cell r="CF30">
            <v>0</v>
          </cell>
          <cell r="CH30">
            <v>269144801</v>
          </cell>
          <cell r="CI30">
            <v>653449325</v>
          </cell>
          <cell r="CK30">
            <v>110665237</v>
          </cell>
          <cell r="CL30">
            <v>42874283</v>
          </cell>
          <cell r="CN30">
            <v>21312051</v>
          </cell>
          <cell r="CO30">
            <v>10438123</v>
          </cell>
          <cell r="CP30">
            <v>131977288</v>
          </cell>
          <cell r="CQ30">
            <v>53312406</v>
          </cell>
          <cell r="CR30">
            <v>0.387423224874131</v>
          </cell>
          <cell r="CS30">
            <v>0.48977562037553307</v>
          </cell>
          <cell r="CT30">
            <v>0.403951</v>
          </cell>
          <cell r="CU30">
            <v>1.0549999999999999</v>
          </cell>
          <cell r="CV30">
            <v>1</v>
          </cell>
          <cell r="DA30">
            <v>0</v>
          </cell>
          <cell r="DF30">
            <v>0</v>
          </cell>
        </row>
        <row r="31">
          <cell r="B31">
            <v>3400030</v>
          </cell>
          <cell r="C31" t="str">
            <v>Duke University Medical Center</v>
          </cell>
          <cell r="D31">
            <v>0</v>
          </cell>
          <cell r="E31">
            <v>36707</v>
          </cell>
          <cell r="F31">
            <v>12</v>
          </cell>
          <cell r="G31">
            <v>12</v>
          </cell>
          <cell r="H31">
            <v>1</v>
          </cell>
          <cell r="I31">
            <v>605605436</v>
          </cell>
          <cell r="J31">
            <v>1149359827</v>
          </cell>
          <cell r="L31">
            <v>115303130</v>
          </cell>
          <cell r="M31">
            <v>64361878</v>
          </cell>
          <cell r="O31">
            <v>23374641</v>
          </cell>
          <cell r="P31">
            <v>13371265</v>
          </cell>
          <cell r="U31">
            <v>1604958</v>
          </cell>
          <cell r="V31">
            <v>1544340</v>
          </cell>
          <cell r="AA31">
            <v>605605436</v>
          </cell>
          <cell r="AB31">
            <v>1149359827</v>
          </cell>
          <cell r="AD31">
            <v>116908088</v>
          </cell>
          <cell r="AE31">
            <v>65906218</v>
          </cell>
          <cell r="AG31">
            <v>23374641</v>
          </cell>
          <cell r="AH31">
            <v>13371265</v>
          </cell>
          <cell r="AL31">
            <v>0</v>
          </cell>
          <cell r="BE31">
            <v>0</v>
          </cell>
          <cell r="BF31">
            <v>0</v>
          </cell>
          <cell r="BH31">
            <v>0</v>
          </cell>
          <cell r="BI31">
            <v>0</v>
          </cell>
          <cell r="BK31">
            <v>0</v>
          </cell>
          <cell r="BL31">
            <v>0</v>
          </cell>
          <cell r="BN31">
            <v>1</v>
          </cell>
          <cell r="BO31">
            <v>605605436</v>
          </cell>
          <cell r="BP31">
            <v>1149359827</v>
          </cell>
          <cell r="BR31">
            <v>116908088</v>
          </cell>
          <cell r="BS31">
            <v>65906218</v>
          </cell>
          <cell r="BU31">
            <v>23374641</v>
          </cell>
          <cell r="BV31">
            <v>13371265</v>
          </cell>
          <cell r="BX31">
            <v>0</v>
          </cell>
          <cell r="BY31">
            <v>0</v>
          </cell>
          <cell r="BZ31">
            <v>0</v>
          </cell>
          <cell r="CB31">
            <v>0</v>
          </cell>
          <cell r="CC31">
            <v>0</v>
          </cell>
          <cell r="CE31">
            <v>0</v>
          </cell>
          <cell r="CF31">
            <v>0</v>
          </cell>
          <cell r="CH31">
            <v>605605436</v>
          </cell>
          <cell r="CI31">
            <v>1149359827</v>
          </cell>
          <cell r="CK31">
            <v>116908088</v>
          </cell>
          <cell r="CL31">
            <v>65906218</v>
          </cell>
          <cell r="CN31">
            <v>23374641</v>
          </cell>
          <cell r="CO31">
            <v>13371265</v>
          </cell>
          <cell r="CP31">
            <v>140282729</v>
          </cell>
          <cell r="CQ31">
            <v>79277483</v>
          </cell>
          <cell r="CR31">
            <v>0.56374387031289064</v>
          </cell>
          <cell r="CS31">
            <v>0.57204151285147009</v>
          </cell>
          <cell r="CT31">
            <v>0.56512600000000002</v>
          </cell>
          <cell r="CU31">
            <v>1.06</v>
          </cell>
          <cell r="CV31">
            <v>1</v>
          </cell>
          <cell r="DA31">
            <v>0</v>
          </cell>
          <cell r="DF31">
            <v>0</v>
          </cell>
        </row>
        <row r="32">
          <cell r="B32">
            <v>3400032</v>
          </cell>
          <cell r="C32" t="str">
            <v>Gaston Memorial Hospital</v>
          </cell>
          <cell r="D32">
            <v>4</v>
          </cell>
          <cell r="E32">
            <v>36707</v>
          </cell>
          <cell r="F32">
            <v>12</v>
          </cell>
          <cell r="G32">
            <v>12</v>
          </cell>
          <cell r="H32">
            <v>1</v>
          </cell>
          <cell r="I32">
            <v>143089716</v>
          </cell>
          <cell r="J32">
            <v>284373365</v>
          </cell>
          <cell r="L32">
            <v>21959030</v>
          </cell>
          <cell r="M32">
            <v>11016706</v>
          </cell>
          <cell r="O32">
            <v>17958348</v>
          </cell>
          <cell r="P32">
            <v>8570595</v>
          </cell>
          <cell r="U32">
            <v>4726553</v>
          </cell>
          <cell r="V32">
            <v>2765173</v>
          </cell>
          <cell r="AA32">
            <v>143089716</v>
          </cell>
          <cell r="AB32">
            <v>284373365</v>
          </cell>
          <cell r="AD32">
            <v>26685583</v>
          </cell>
          <cell r="AE32">
            <v>13781879</v>
          </cell>
          <cell r="AG32">
            <v>17958348</v>
          </cell>
          <cell r="AH32">
            <v>8570595</v>
          </cell>
          <cell r="AL32">
            <v>0</v>
          </cell>
          <cell r="BE32">
            <v>0</v>
          </cell>
          <cell r="BF32">
            <v>0</v>
          </cell>
          <cell r="BH32">
            <v>0</v>
          </cell>
          <cell r="BI32">
            <v>0</v>
          </cell>
          <cell r="BK32">
            <v>0</v>
          </cell>
          <cell r="BL32">
            <v>0</v>
          </cell>
          <cell r="BN32">
            <v>1</v>
          </cell>
          <cell r="BO32">
            <v>143089716</v>
          </cell>
          <cell r="BP32">
            <v>284373365</v>
          </cell>
          <cell r="BR32">
            <v>26685583</v>
          </cell>
          <cell r="BS32">
            <v>13781879</v>
          </cell>
          <cell r="BU32">
            <v>17958348</v>
          </cell>
          <cell r="BV32">
            <v>8570595</v>
          </cell>
          <cell r="BX32">
            <v>0</v>
          </cell>
          <cell r="BY32">
            <v>0</v>
          </cell>
          <cell r="BZ32">
            <v>0</v>
          </cell>
          <cell r="CB32">
            <v>0</v>
          </cell>
          <cell r="CC32">
            <v>0</v>
          </cell>
          <cell r="CE32">
            <v>0</v>
          </cell>
          <cell r="CF32">
            <v>0</v>
          </cell>
          <cell r="CH32">
            <v>143089716</v>
          </cell>
          <cell r="CI32">
            <v>284373365</v>
          </cell>
          <cell r="CK32">
            <v>26685583</v>
          </cell>
          <cell r="CL32">
            <v>13781879</v>
          </cell>
          <cell r="CN32">
            <v>17958348</v>
          </cell>
          <cell r="CO32">
            <v>8570595</v>
          </cell>
          <cell r="CP32">
            <v>44643931</v>
          </cell>
          <cell r="CQ32">
            <v>22352474</v>
          </cell>
          <cell r="CR32">
            <v>0.51645410932187619</v>
          </cell>
          <cell r="CS32">
            <v>0.47724851974134813</v>
          </cell>
          <cell r="CT32">
            <v>0.50068299999999999</v>
          </cell>
          <cell r="CU32">
            <v>1.06</v>
          </cell>
          <cell r="CV32">
            <v>1</v>
          </cell>
          <cell r="DA32">
            <v>0</v>
          </cell>
          <cell r="DF32">
            <v>0</v>
          </cell>
        </row>
        <row r="33">
          <cell r="B33">
            <v>3400035</v>
          </cell>
          <cell r="C33" t="str">
            <v>FirstHealth Richmond Memorial Hospital</v>
          </cell>
          <cell r="D33">
            <v>0</v>
          </cell>
          <cell r="E33">
            <v>36799</v>
          </cell>
          <cell r="F33">
            <v>12</v>
          </cell>
          <cell r="G33">
            <v>12</v>
          </cell>
          <cell r="H33">
            <v>1</v>
          </cell>
          <cell r="I33">
            <v>30722985</v>
          </cell>
          <cell r="J33">
            <v>65669684</v>
          </cell>
          <cell r="L33">
            <v>5951536</v>
          </cell>
          <cell r="M33">
            <v>2714674</v>
          </cell>
          <cell r="O33">
            <v>4173764</v>
          </cell>
          <cell r="P33">
            <v>1442046</v>
          </cell>
          <cell r="AA33">
            <v>30722985</v>
          </cell>
          <cell r="AB33">
            <v>65669684</v>
          </cell>
          <cell r="AD33">
            <v>5951536</v>
          </cell>
          <cell r="AE33">
            <v>2714674</v>
          </cell>
          <cell r="AG33">
            <v>4173764</v>
          </cell>
          <cell r="AH33">
            <v>1442046</v>
          </cell>
          <cell r="AL33">
            <v>0</v>
          </cell>
          <cell r="BE33">
            <v>0</v>
          </cell>
          <cell r="BF33">
            <v>0</v>
          </cell>
          <cell r="BH33">
            <v>0</v>
          </cell>
          <cell r="BI33">
            <v>0</v>
          </cell>
          <cell r="BK33">
            <v>0</v>
          </cell>
          <cell r="BL33">
            <v>0</v>
          </cell>
          <cell r="BN33">
            <v>1</v>
          </cell>
          <cell r="BO33">
            <v>30722985</v>
          </cell>
          <cell r="BP33">
            <v>65669684</v>
          </cell>
          <cell r="BR33">
            <v>5951536</v>
          </cell>
          <cell r="BS33">
            <v>2714674</v>
          </cell>
          <cell r="BU33">
            <v>4173764</v>
          </cell>
          <cell r="BV33">
            <v>1442046</v>
          </cell>
          <cell r="BX33">
            <v>0</v>
          </cell>
          <cell r="BY33">
            <v>0</v>
          </cell>
          <cell r="BZ33">
            <v>0</v>
          </cell>
          <cell r="CB33">
            <v>0</v>
          </cell>
          <cell r="CC33">
            <v>0</v>
          </cell>
          <cell r="CE33">
            <v>0</v>
          </cell>
          <cell r="CF33">
            <v>0</v>
          </cell>
          <cell r="CH33">
            <v>30722985</v>
          </cell>
          <cell r="CI33">
            <v>65669684</v>
          </cell>
          <cell r="CK33">
            <v>5951536</v>
          </cell>
          <cell r="CL33">
            <v>2714674</v>
          </cell>
          <cell r="CN33">
            <v>4173764</v>
          </cell>
          <cell r="CO33">
            <v>1442046</v>
          </cell>
          <cell r="CP33">
            <v>10125300</v>
          </cell>
          <cell r="CQ33">
            <v>4156720</v>
          </cell>
          <cell r="CR33">
            <v>0.45612998056300086</v>
          </cell>
          <cell r="CS33">
            <v>0.34550252481932375</v>
          </cell>
          <cell r="CT33">
            <v>0.410528</v>
          </cell>
          <cell r="CU33">
            <v>1.0549999999999999</v>
          </cell>
          <cell r="CV33">
            <v>1</v>
          </cell>
          <cell r="DA33">
            <v>0</v>
          </cell>
          <cell r="DF33">
            <v>0</v>
          </cell>
        </row>
        <row r="34">
          <cell r="B34">
            <v>3400036</v>
          </cell>
          <cell r="C34" t="str">
            <v>Franklin Regional Medical Center</v>
          </cell>
          <cell r="D34">
            <v>0</v>
          </cell>
          <cell r="E34">
            <v>36799</v>
          </cell>
          <cell r="F34">
            <v>12</v>
          </cell>
          <cell r="G34">
            <v>12</v>
          </cell>
          <cell r="H34">
            <v>1</v>
          </cell>
          <cell r="I34">
            <v>12722066</v>
          </cell>
          <cell r="J34">
            <v>38560181</v>
          </cell>
          <cell r="L34">
            <v>1889044</v>
          </cell>
          <cell r="M34">
            <v>648792</v>
          </cell>
          <cell r="O34">
            <v>2231593</v>
          </cell>
          <cell r="P34">
            <v>692242</v>
          </cell>
          <cell r="AA34">
            <v>12722066</v>
          </cell>
          <cell r="AB34">
            <v>38560181</v>
          </cell>
          <cell r="AD34">
            <v>1889044</v>
          </cell>
          <cell r="AE34">
            <v>648792</v>
          </cell>
          <cell r="AG34">
            <v>2231593</v>
          </cell>
          <cell r="AH34">
            <v>692242</v>
          </cell>
          <cell r="AL34">
            <v>0</v>
          </cell>
          <cell r="BE34">
            <v>0</v>
          </cell>
          <cell r="BF34">
            <v>0</v>
          </cell>
          <cell r="BH34">
            <v>0</v>
          </cell>
          <cell r="BI34">
            <v>0</v>
          </cell>
          <cell r="BK34">
            <v>0</v>
          </cell>
          <cell r="BL34">
            <v>0</v>
          </cell>
          <cell r="BN34">
            <v>1</v>
          </cell>
          <cell r="BO34">
            <v>12722066</v>
          </cell>
          <cell r="BP34">
            <v>38560181</v>
          </cell>
          <cell r="BR34">
            <v>1889044</v>
          </cell>
          <cell r="BS34">
            <v>648792</v>
          </cell>
          <cell r="BU34">
            <v>2231593</v>
          </cell>
          <cell r="BV34">
            <v>692242</v>
          </cell>
          <cell r="BX34">
            <v>0</v>
          </cell>
          <cell r="BY34">
            <v>0</v>
          </cell>
          <cell r="BZ34">
            <v>0</v>
          </cell>
          <cell r="CB34">
            <v>0</v>
          </cell>
          <cell r="CC34">
            <v>0</v>
          </cell>
          <cell r="CE34">
            <v>0</v>
          </cell>
          <cell r="CF34">
            <v>0</v>
          </cell>
          <cell r="CH34">
            <v>12722066</v>
          </cell>
          <cell r="CI34">
            <v>38560181</v>
          </cell>
          <cell r="CK34">
            <v>1889044</v>
          </cell>
          <cell r="CL34">
            <v>648792</v>
          </cell>
          <cell r="CN34">
            <v>2231593</v>
          </cell>
          <cell r="CO34">
            <v>692242</v>
          </cell>
          <cell r="CP34">
            <v>4120637</v>
          </cell>
          <cell r="CQ34">
            <v>1341034</v>
          </cell>
          <cell r="CR34">
            <v>0.34344991434820998</v>
          </cell>
          <cell r="CS34">
            <v>0.31020082963156814</v>
          </cell>
          <cell r="CT34">
            <v>0.32544299999999998</v>
          </cell>
          <cell r="CU34">
            <v>1.0549999999999999</v>
          </cell>
          <cell r="CV34">
            <v>1</v>
          </cell>
          <cell r="DA34">
            <v>0</v>
          </cell>
          <cell r="DF34">
            <v>0</v>
          </cell>
        </row>
        <row r="35">
          <cell r="B35">
            <v>3400037</v>
          </cell>
          <cell r="C35" t="str">
            <v>Kings Mountain Hospital</v>
          </cell>
          <cell r="D35">
            <v>4</v>
          </cell>
          <cell r="E35">
            <v>36891</v>
          </cell>
          <cell r="F35">
            <v>12</v>
          </cell>
          <cell r="G35">
            <v>3</v>
          </cell>
          <cell r="H35">
            <v>0.25</v>
          </cell>
          <cell r="I35">
            <v>10608708</v>
          </cell>
          <cell r="J35">
            <v>20903528</v>
          </cell>
          <cell r="L35">
            <v>626240</v>
          </cell>
          <cell r="M35">
            <v>370807</v>
          </cell>
          <cell r="O35">
            <v>662304</v>
          </cell>
          <cell r="P35">
            <v>284285</v>
          </cell>
          <cell r="U35">
            <v>579234</v>
          </cell>
          <cell r="V35">
            <v>376384</v>
          </cell>
          <cell r="AA35">
            <v>10608708</v>
          </cell>
          <cell r="AB35">
            <v>20903528</v>
          </cell>
          <cell r="AD35">
            <v>1205474</v>
          </cell>
          <cell r="AE35">
            <v>747191</v>
          </cell>
          <cell r="AG35">
            <v>662304</v>
          </cell>
          <cell r="AH35">
            <v>284285</v>
          </cell>
          <cell r="AJ35">
            <v>12</v>
          </cell>
          <cell r="AK35">
            <v>9</v>
          </cell>
          <cell r="AL35">
            <v>0.75</v>
          </cell>
          <cell r="AM35">
            <v>11551368</v>
          </cell>
          <cell r="AN35">
            <v>25567821</v>
          </cell>
          <cell r="AP35">
            <v>1298464</v>
          </cell>
          <cell r="AQ35">
            <v>640918</v>
          </cell>
          <cell r="AS35">
            <v>1189102</v>
          </cell>
          <cell r="AT35">
            <v>469631</v>
          </cell>
          <cell r="AY35">
            <v>1028157</v>
          </cell>
          <cell r="AZ35">
            <v>450332</v>
          </cell>
          <cell r="BE35">
            <v>11551368</v>
          </cell>
          <cell r="BF35">
            <v>25567821</v>
          </cell>
          <cell r="BH35">
            <v>2326621</v>
          </cell>
          <cell r="BI35">
            <v>1091250</v>
          </cell>
          <cell r="BK35">
            <v>1189102</v>
          </cell>
          <cell r="BL35">
            <v>469631</v>
          </cell>
          <cell r="BN35">
            <v>0.25</v>
          </cell>
          <cell r="BO35">
            <v>2652177</v>
          </cell>
          <cell r="BP35">
            <v>5225882</v>
          </cell>
          <cell r="BR35">
            <v>301368.5</v>
          </cell>
          <cell r="BS35">
            <v>186797.75</v>
          </cell>
          <cell r="BU35">
            <v>165576</v>
          </cell>
          <cell r="BV35">
            <v>71071.25</v>
          </cell>
          <cell r="BX35">
            <v>0.75</v>
          </cell>
          <cell r="BY35">
            <v>8663526</v>
          </cell>
          <cell r="BZ35">
            <v>19175865.75</v>
          </cell>
          <cell r="CB35">
            <v>1744965.75</v>
          </cell>
          <cell r="CC35">
            <v>818437.5</v>
          </cell>
          <cell r="CE35">
            <v>891826.5</v>
          </cell>
          <cell r="CF35">
            <v>352223.25</v>
          </cell>
          <cell r="CH35">
            <v>11315703</v>
          </cell>
          <cell r="CI35">
            <v>24401747.75</v>
          </cell>
          <cell r="CK35">
            <v>2046334.25</v>
          </cell>
          <cell r="CL35">
            <v>1005235.25</v>
          </cell>
          <cell r="CN35">
            <v>1057402.5</v>
          </cell>
          <cell r="CO35">
            <v>423294.5</v>
          </cell>
          <cell r="CP35">
            <v>3103736.75</v>
          </cell>
          <cell r="CQ35">
            <v>1428529.75</v>
          </cell>
          <cell r="CR35">
            <v>0.4912370742951695</v>
          </cell>
          <cell r="CS35">
            <v>0.40031539550927864</v>
          </cell>
          <cell r="CT35">
            <v>0.46026099999999998</v>
          </cell>
          <cell r="CU35">
            <v>1.05</v>
          </cell>
          <cell r="CV35">
            <v>1</v>
          </cell>
          <cell r="DA35">
            <v>0</v>
          </cell>
          <cell r="DF35">
            <v>0</v>
          </cell>
        </row>
        <row r="36">
          <cell r="B36">
            <v>3400038</v>
          </cell>
          <cell r="C36" t="str">
            <v>Beaufort County Hospital Association, Inc.</v>
          </cell>
          <cell r="D36">
            <v>4</v>
          </cell>
          <cell r="E36">
            <v>36799</v>
          </cell>
          <cell r="F36">
            <v>12</v>
          </cell>
          <cell r="G36">
            <v>12</v>
          </cell>
          <cell r="H36">
            <v>1</v>
          </cell>
          <cell r="I36">
            <v>26173451</v>
          </cell>
          <cell r="J36">
            <v>53029271</v>
          </cell>
          <cell r="L36">
            <v>4257910</v>
          </cell>
          <cell r="M36">
            <v>1671625</v>
          </cell>
          <cell r="O36">
            <v>2601722</v>
          </cell>
          <cell r="P36">
            <v>1079243</v>
          </cell>
          <cell r="U36">
            <v>508190</v>
          </cell>
          <cell r="V36">
            <v>548959</v>
          </cell>
          <cell r="AA36">
            <v>26173451</v>
          </cell>
          <cell r="AB36">
            <v>53029271</v>
          </cell>
          <cell r="AD36">
            <v>4766100</v>
          </cell>
          <cell r="AE36">
            <v>2220584</v>
          </cell>
          <cell r="AG36">
            <v>2601722</v>
          </cell>
          <cell r="AH36">
            <v>1079243</v>
          </cell>
          <cell r="AL36">
            <v>0</v>
          </cell>
          <cell r="BE36">
            <v>0</v>
          </cell>
          <cell r="BF36">
            <v>0</v>
          </cell>
          <cell r="BH36">
            <v>0</v>
          </cell>
          <cell r="BI36">
            <v>0</v>
          </cell>
          <cell r="BK36">
            <v>0</v>
          </cell>
          <cell r="BL36">
            <v>0</v>
          </cell>
          <cell r="BN36">
            <v>1</v>
          </cell>
          <cell r="BO36">
            <v>26173451</v>
          </cell>
          <cell r="BP36">
            <v>53029271</v>
          </cell>
          <cell r="BR36">
            <v>4766100</v>
          </cell>
          <cell r="BS36">
            <v>2220584</v>
          </cell>
          <cell r="BU36">
            <v>2601722</v>
          </cell>
          <cell r="BV36">
            <v>1079243</v>
          </cell>
          <cell r="BX36">
            <v>0</v>
          </cell>
          <cell r="BY36">
            <v>0</v>
          </cell>
          <cell r="BZ36">
            <v>0</v>
          </cell>
          <cell r="CB36">
            <v>0</v>
          </cell>
          <cell r="CC36">
            <v>0</v>
          </cell>
          <cell r="CE36">
            <v>0</v>
          </cell>
          <cell r="CF36">
            <v>0</v>
          </cell>
          <cell r="CH36">
            <v>26173451</v>
          </cell>
          <cell r="CI36">
            <v>53029271</v>
          </cell>
          <cell r="CK36">
            <v>4766100</v>
          </cell>
          <cell r="CL36">
            <v>2220584</v>
          </cell>
          <cell r="CN36">
            <v>2601722</v>
          </cell>
          <cell r="CO36">
            <v>1079243</v>
          </cell>
          <cell r="CP36">
            <v>7367822</v>
          </cell>
          <cell r="CQ36">
            <v>3299827</v>
          </cell>
          <cell r="CR36">
            <v>0.46591217137701685</v>
          </cell>
          <cell r="CS36">
            <v>0.41481872390670488</v>
          </cell>
          <cell r="CT36">
            <v>0.44786999999999999</v>
          </cell>
          <cell r="CU36">
            <v>1.0549999999999999</v>
          </cell>
          <cell r="CV36">
            <v>1</v>
          </cell>
          <cell r="DA36">
            <v>0</v>
          </cell>
          <cell r="DF36">
            <v>0</v>
          </cell>
        </row>
        <row r="37">
          <cell r="B37">
            <v>3400039</v>
          </cell>
          <cell r="C37" t="str">
            <v>Iredell Memorial Hospital</v>
          </cell>
          <cell r="D37">
            <v>0</v>
          </cell>
          <cell r="E37">
            <v>36799</v>
          </cell>
          <cell r="F37">
            <v>12</v>
          </cell>
          <cell r="G37">
            <v>12</v>
          </cell>
          <cell r="H37">
            <v>1</v>
          </cell>
          <cell r="I37">
            <v>76898765</v>
          </cell>
          <cell r="J37">
            <v>160623251</v>
          </cell>
          <cell r="L37">
            <v>7719505</v>
          </cell>
          <cell r="M37">
            <v>4503856</v>
          </cell>
          <cell r="O37">
            <v>2803153</v>
          </cell>
          <cell r="P37">
            <v>1336339</v>
          </cell>
          <cell r="AA37">
            <v>76898765</v>
          </cell>
          <cell r="AB37">
            <v>160623251</v>
          </cell>
          <cell r="AD37">
            <v>7719505</v>
          </cell>
          <cell r="AE37">
            <v>4503856</v>
          </cell>
          <cell r="AG37">
            <v>2803153</v>
          </cell>
          <cell r="AH37">
            <v>1336339</v>
          </cell>
          <cell r="AL37">
            <v>0</v>
          </cell>
          <cell r="BE37">
            <v>0</v>
          </cell>
          <cell r="BF37">
            <v>0</v>
          </cell>
          <cell r="BH37">
            <v>0</v>
          </cell>
          <cell r="BI37">
            <v>0</v>
          </cell>
          <cell r="BK37">
            <v>0</v>
          </cell>
          <cell r="BL37">
            <v>0</v>
          </cell>
          <cell r="BN37">
            <v>1</v>
          </cell>
          <cell r="BO37">
            <v>76898765</v>
          </cell>
          <cell r="BP37">
            <v>160623251</v>
          </cell>
          <cell r="BR37">
            <v>7719505</v>
          </cell>
          <cell r="BS37">
            <v>4503856</v>
          </cell>
          <cell r="BU37">
            <v>2803153</v>
          </cell>
          <cell r="BV37">
            <v>1336339</v>
          </cell>
          <cell r="BX37">
            <v>0</v>
          </cell>
          <cell r="BY37">
            <v>0</v>
          </cell>
          <cell r="BZ37">
            <v>0</v>
          </cell>
          <cell r="CB37">
            <v>0</v>
          </cell>
          <cell r="CC37">
            <v>0</v>
          </cell>
          <cell r="CE37">
            <v>0</v>
          </cell>
          <cell r="CF37">
            <v>0</v>
          </cell>
          <cell r="CH37">
            <v>76898765</v>
          </cell>
          <cell r="CI37">
            <v>160623251</v>
          </cell>
          <cell r="CK37">
            <v>7719505</v>
          </cell>
          <cell r="CL37">
            <v>4503856</v>
          </cell>
          <cell r="CN37">
            <v>2803153</v>
          </cell>
          <cell r="CO37">
            <v>1336339</v>
          </cell>
          <cell r="CP37">
            <v>10522658</v>
          </cell>
          <cell r="CQ37">
            <v>5840195</v>
          </cell>
          <cell r="CR37">
            <v>0.58343844585889904</v>
          </cell>
          <cell r="CS37">
            <v>0.4767270998051123</v>
          </cell>
          <cell r="CT37">
            <v>0.55501100000000003</v>
          </cell>
          <cell r="CU37">
            <v>1.0549999999999999</v>
          </cell>
          <cell r="CV37">
            <v>1</v>
          </cell>
          <cell r="DA37">
            <v>0</v>
          </cell>
          <cell r="DF37">
            <v>0</v>
          </cell>
        </row>
        <row r="38">
          <cell r="B38">
            <v>3400041</v>
          </cell>
          <cell r="C38" t="str">
            <v>Caldwell Memorial Hospital</v>
          </cell>
          <cell r="D38">
            <v>0</v>
          </cell>
          <cell r="E38">
            <v>36799</v>
          </cell>
          <cell r="F38">
            <v>12</v>
          </cell>
          <cell r="G38">
            <v>12</v>
          </cell>
          <cell r="H38">
            <v>1</v>
          </cell>
          <cell r="I38">
            <v>34351506</v>
          </cell>
          <cell r="J38">
            <v>67713387</v>
          </cell>
          <cell r="L38">
            <v>5414512</v>
          </cell>
          <cell r="M38">
            <v>3179345</v>
          </cell>
          <cell r="O38">
            <v>2973113</v>
          </cell>
          <cell r="P38">
            <v>1479201</v>
          </cell>
          <cell r="AA38">
            <v>34351506</v>
          </cell>
          <cell r="AB38">
            <v>67713387</v>
          </cell>
          <cell r="AD38">
            <v>5414512</v>
          </cell>
          <cell r="AE38">
            <v>3179345</v>
          </cell>
          <cell r="AG38">
            <v>2973113</v>
          </cell>
          <cell r="AH38">
            <v>1479201</v>
          </cell>
          <cell r="AL38">
            <v>0</v>
          </cell>
          <cell r="BE38">
            <v>0</v>
          </cell>
          <cell r="BF38">
            <v>0</v>
          </cell>
          <cell r="BH38">
            <v>0</v>
          </cell>
          <cell r="BI38">
            <v>0</v>
          </cell>
          <cell r="BK38">
            <v>0</v>
          </cell>
          <cell r="BL38">
            <v>0</v>
          </cell>
          <cell r="BN38">
            <v>1</v>
          </cell>
          <cell r="BO38">
            <v>34351506</v>
          </cell>
          <cell r="BP38">
            <v>67713387</v>
          </cell>
          <cell r="BR38">
            <v>5414512</v>
          </cell>
          <cell r="BS38">
            <v>3179345</v>
          </cell>
          <cell r="BU38">
            <v>2973113</v>
          </cell>
          <cell r="BV38">
            <v>1479201</v>
          </cell>
          <cell r="BX38">
            <v>0</v>
          </cell>
          <cell r="BY38">
            <v>0</v>
          </cell>
          <cell r="BZ38">
            <v>0</v>
          </cell>
          <cell r="CB38">
            <v>0</v>
          </cell>
          <cell r="CC38">
            <v>0</v>
          </cell>
          <cell r="CE38">
            <v>0</v>
          </cell>
          <cell r="CF38">
            <v>0</v>
          </cell>
          <cell r="CH38">
            <v>34351506</v>
          </cell>
          <cell r="CI38">
            <v>67713387</v>
          </cell>
          <cell r="CK38">
            <v>5414512</v>
          </cell>
          <cell r="CL38">
            <v>3179345</v>
          </cell>
          <cell r="CN38">
            <v>2973113</v>
          </cell>
          <cell r="CO38">
            <v>1479201</v>
          </cell>
          <cell r="CP38">
            <v>8387625</v>
          </cell>
          <cell r="CQ38">
            <v>4658546</v>
          </cell>
          <cell r="CR38">
            <v>0.58718957497924096</v>
          </cell>
          <cell r="CS38">
            <v>0.49752599379841939</v>
          </cell>
          <cell r="CT38">
            <v>0.55540699999999998</v>
          </cell>
          <cell r="CU38">
            <v>1.0549999999999999</v>
          </cell>
          <cell r="CV38">
            <v>1</v>
          </cell>
          <cell r="DA38">
            <v>0</v>
          </cell>
          <cell r="DF38">
            <v>0</v>
          </cell>
        </row>
        <row r="39">
          <cell r="B39">
            <v>3400042</v>
          </cell>
          <cell r="C39" t="str">
            <v>Onslow Memorial Hospital</v>
          </cell>
          <cell r="D39">
            <v>4</v>
          </cell>
          <cell r="E39">
            <v>36799</v>
          </cell>
          <cell r="F39">
            <v>12</v>
          </cell>
          <cell r="G39">
            <v>12</v>
          </cell>
          <cell r="H39">
            <v>1</v>
          </cell>
          <cell r="I39">
            <v>59458195</v>
          </cell>
          <cell r="J39">
            <v>103000962</v>
          </cell>
          <cell r="L39">
            <v>10676410</v>
          </cell>
          <cell r="M39">
            <v>7328946</v>
          </cell>
          <cell r="O39">
            <v>4251443</v>
          </cell>
          <cell r="P39">
            <v>2024724</v>
          </cell>
          <cell r="AA39">
            <v>59458195</v>
          </cell>
          <cell r="AB39">
            <v>103000962</v>
          </cell>
          <cell r="AD39">
            <v>10676410</v>
          </cell>
          <cell r="AE39">
            <v>7328946</v>
          </cell>
          <cell r="AG39">
            <v>4251443</v>
          </cell>
          <cell r="AH39">
            <v>2024724</v>
          </cell>
          <cell r="AL39">
            <v>0</v>
          </cell>
          <cell r="BE39">
            <v>0</v>
          </cell>
          <cell r="BF39">
            <v>0</v>
          </cell>
          <cell r="BH39">
            <v>0</v>
          </cell>
          <cell r="BI39">
            <v>0</v>
          </cell>
          <cell r="BK39">
            <v>0</v>
          </cell>
          <cell r="BL39">
            <v>0</v>
          </cell>
          <cell r="BN39">
            <v>1</v>
          </cell>
          <cell r="BO39">
            <v>59458195</v>
          </cell>
          <cell r="BP39">
            <v>103000962</v>
          </cell>
          <cell r="BR39">
            <v>10676410</v>
          </cell>
          <cell r="BS39">
            <v>7328946</v>
          </cell>
          <cell r="BU39">
            <v>4251443</v>
          </cell>
          <cell r="BV39">
            <v>2024724</v>
          </cell>
          <cell r="BX39">
            <v>0</v>
          </cell>
          <cell r="BY39">
            <v>0</v>
          </cell>
          <cell r="BZ39">
            <v>0</v>
          </cell>
          <cell r="CB39">
            <v>0</v>
          </cell>
          <cell r="CC39">
            <v>0</v>
          </cell>
          <cell r="CE39">
            <v>0</v>
          </cell>
          <cell r="CF39">
            <v>0</v>
          </cell>
          <cell r="CH39">
            <v>59458195</v>
          </cell>
          <cell r="CI39">
            <v>103000962</v>
          </cell>
          <cell r="CK39">
            <v>10676410</v>
          </cell>
          <cell r="CL39">
            <v>7328946</v>
          </cell>
          <cell r="CN39">
            <v>4251443</v>
          </cell>
          <cell r="CO39">
            <v>2024724</v>
          </cell>
          <cell r="CP39">
            <v>14927853</v>
          </cell>
          <cell r="CQ39">
            <v>9353670</v>
          </cell>
          <cell r="CR39">
            <v>0.68646164768868934</v>
          </cell>
          <cell r="CS39">
            <v>0.47624394823122407</v>
          </cell>
          <cell r="CT39">
            <v>0.62659200000000004</v>
          </cell>
          <cell r="CU39">
            <v>1.0549999999999999</v>
          </cell>
          <cell r="CV39">
            <v>1</v>
          </cell>
          <cell r="DA39">
            <v>0</v>
          </cell>
          <cell r="DF39">
            <v>0</v>
          </cell>
        </row>
        <row r="40">
          <cell r="B40">
            <v>3400044</v>
          </cell>
          <cell r="C40" t="str">
            <v>Alleghany Memorial Hospital</v>
          </cell>
          <cell r="D40">
            <v>0</v>
          </cell>
          <cell r="E40">
            <v>36799</v>
          </cell>
          <cell r="F40">
            <v>12</v>
          </cell>
          <cell r="G40">
            <v>12</v>
          </cell>
          <cell r="H40">
            <v>1</v>
          </cell>
          <cell r="I40">
            <v>6628356</v>
          </cell>
          <cell r="J40">
            <v>10674288</v>
          </cell>
          <cell r="L40">
            <v>787739</v>
          </cell>
          <cell r="M40">
            <v>590135</v>
          </cell>
          <cell r="O40">
            <v>339443</v>
          </cell>
          <cell r="P40">
            <v>223890</v>
          </cell>
          <cell r="AA40">
            <v>6628356</v>
          </cell>
          <cell r="AB40">
            <v>10674288</v>
          </cell>
          <cell r="AD40">
            <v>787739</v>
          </cell>
          <cell r="AE40">
            <v>590135</v>
          </cell>
          <cell r="AG40">
            <v>339443</v>
          </cell>
          <cell r="AH40">
            <v>223890</v>
          </cell>
          <cell r="AL40">
            <v>0</v>
          </cell>
          <cell r="BE40">
            <v>0</v>
          </cell>
          <cell r="BF40">
            <v>0</v>
          </cell>
          <cell r="BH40">
            <v>0</v>
          </cell>
          <cell r="BI40">
            <v>0</v>
          </cell>
          <cell r="BK40">
            <v>0</v>
          </cell>
          <cell r="BL40">
            <v>0</v>
          </cell>
          <cell r="BN40">
            <v>1</v>
          </cell>
          <cell r="BO40">
            <v>6628356</v>
          </cell>
          <cell r="BP40">
            <v>10674288</v>
          </cell>
          <cell r="BR40">
            <v>787739</v>
          </cell>
          <cell r="BS40">
            <v>590135</v>
          </cell>
          <cell r="BU40">
            <v>339443</v>
          </cell>
          <cell r="BV40">
            <v>223890</v>
          </cell>
          <cell r="BX40">
            <v>0</v>
          </cell>
          <cell r="BY40">
            <v>0</v>
          </cell>
          <cell r="BZ40">
            <v>0</v>
          </cell>
          <cell r="CB40">
            <v>0</v>
          </cell>
          <cell r="CC40">
            <v>0</v>
          </cell>
          <cell r="CE40">
            <v>0</v>
          </cell>
          <cell r="CF40">
            <v>0</v>
          </cell>
          <cell r="CH40">
            <v>6628356</v>
          </cell>
          <cell r="CI40">
            <v>10674288</v>
          </cell>
          <cell r="CK40">
            <v>787739</v>
          </cell>
          <cell r="CL40">
            <v>590135</v>
          </cell>
          <cell r="CN40">
            <v>339443</v>
          </cell>
          <cell r="CO40">
            <v>223890</v>
          </cell>
          <cell r="CP40">
            <v>1127182</v>
          </cell>
          <cell r="CQ40">
            <v>814025</v>
          </cell>
          <cell r="CR40">
            <v>0.74915041657198644</v>
          </cell>
          <cell r="CS40">
            <v>0.65958054813326539</v>
          </cell>
          <cell r="CT40">
            <v>0.72217699999999996</v>
          </cell>
          <cell r="CU40">
            <v>1.0549999999999999</v>
          </cell>
          <cell r="CV40">
            <v>1</v>
          </cell>
          <cell r="DA40">
            <v>0</v>
          </cell>
          <cell r="DF40">
            <v>0</v>
          </cell>
        </row>
        <row r="41">
          <cell r="B41">
            <v>3400045</v>
          </cell>
          <cell r="C41" t="str">
            <v>Blowing Rock Hospital</v>
          </cell>
          <cell r="D41">
            <v>0</v>
          </cell>
          <cell r="E41">
            <v>36799</v>
          </cell>
          <cell r="F41">
            <v>12</v>
          </cell>
          <cell r="G41">
            <v>12</v>
          </cell>
          <cell r="H41">
            <v>1</v>
          </cell>
          <cell r="I41">
            <v>5845975</v>
          </cell>
          <cell r="J41">
            <v>7200400</v>
          </cell>
          <cell r="L41">
            <v>21410</v>
          </cell>
          <cell r="M41">
            <v>16640</v>
          </cell>
          <cell r="O41">
            <v>27428</v>
          </cell>
          <cell r="P41">
            <v>21215</v>
          </cell>
          <cell r="AA41">
            <v>5845975</v>
          </cell>
          <cell r="AB41">
            <v>7200400</v>
          </cell>
          <cell r="AD41">
            <v>21410</v>
          </cell>
          <cell r="AE41">
            <v>16640</v>
          </cell>
          <cell r="AG41">
            <v>27428</v>
          </cell>
          <cell r="AH41">
            <v>21215</v>
          </cell>
          <cell r="AL41">
            <v>0</v>
          </cell>
          <cell r="BE41">
            <v>0</v>
          </cell>
          <cell r="BF41">
            <v>0</v>
          </cell>
          <cell r="BH41">
            <v>0</v>
          </cell>
          <cell r="BI41">
            <v>0</v>
          </cell>
          <cell r="BK41">
            <v>0</v>
          </cell>
          <cell r="BL41">
            <v>0</v>
          </cell>
          <cell r="BN41">
            <v>1</v>
          </cell>
          <cell r="BO41">
            <v>5845975</v>
          </cell>
          <cell r="BP41">
            <v>7200400</v>
          </cell>
          <cell r="BR41">
            <v>21410</v>
          </cell>
          <cell r="BS41">
            <v>16640</v>
          </cell>
          <cell r="BU41">
            <v>27428</v>
          </cell>
          <cell r="BV41">
            <v>21215</v>
          </cell>
          <cell r="BX41">
            <v>0</v>
          </cell>
          <cell r="BY41">
            <v>0</v>
          </cell>
          <cell r="BZ41">
            <v>0</v>
          </cell>
          <cell r="CB41">
            <v>0</v>
          </cell>
          <cell r="CC41">
            <v>0</v>
          </cell>
          <cell r="CE41">
            <v>0</v>
          </cell>
          <cell r="CF41">
            <v>0</v>
          </cell>
          <cell r="CH41">
            <v>5845975</v>
          </cell>
          <cell r="CI41">
            <v>7200400</v>
          </cell>
          <cell r="CK41">
            <v>21410</v>
          </cell>
          <cell r="CL41">
            <v>16640</v>
          </cell>
          <cell r="CN41">
            <v>27428</v>
          </cell>
          <cell r="CO41">
            <v>21215</v>
          </cell>
          <cell r="CP41">
            <v>48838</v>
          </cell>
          <cell r="CQ41">
            <v>37855</v>
          </cell>
          <cell r="CR41">
            <v>0.77720691265763664</v>
          </cell>
          <cell r="CS41">
            <v>0.77347965582616307</v>
          </cell>
          <cell r="CT41">
            <v>0.77511399999999997</v>
          </cell>
          <cell r="CU41">
            <v>1.0549999999999999</v>
          </cell>
          <cell r="CV41">
            <v>1</v>
          </cell>
          <cell r="DA41">
            <v>0</v>
          </cell>
          <cell r="DF41">
            <v>0</v>
          </cell>
        </row>
        <row r="42">
          <cell r="B42">
            <v>3400047</v>
          </cell>
          <cell r="C42" t="str">
            <v>N. C. Baptist Hospital</v>
          </cell>
          <cell r="D42">
            <v>0</v>
          </cell>
          <cell r="E42">
            <v>36707</v>
          </cell>
          <cell r="F42">
            <v>12</v>
          </cell>
          <cell r="G42">
            <v>12</v>
          </cell>
          <cell r="H42">
            <v>1</v>
          </cell>
          <cell r="I42">
            <v>447443314</v>
          </cell>
          <cell r="J42">
            <v>670963960</v>
          </cell>
          <cell r="L42">
            <v>74838229</v>
          </cell>
          <cell r="M42">
            <v>50031107</v>
          </cell>
          <cell r="O42">
            <v>16967432</v>
          </cell>
          <cell r="P42">
            <v>18513040</v>
          </cell>
          <cell r="U42">
            <v>2153453</v>
          </cell>
          <cell r="V42">
            <v>1643738</v>
          </cell>
          <cell r="AA42">
            <v>447443314</v>
          </cell>
          <cell r="AB42">
            <v>670963960</v>
          </cell>
          <cell r="AD42">
            <v>76991682</v>
          </cell>
          <cell r="AE42">
            <v>51674845</v>
          </cell>
          <cell r="AG42">
            <v>16967432</v>
          </cell>
          <cell r="AH42">
            <v>18513040</v>
          </cell>
          <cell r="AL42">
            <v>0</v>
          </cell>
          <cell r="BE42">
            <v>0</v>
          </cell>
          <cell r="BF42">
            <v>0</v>
          </cell>
          <cell r="BH42">
            <v>0</v>
          </cell>
          <cell r="BI42">
            <v>0</v>
          </cell>
          <cell r="BK42">
            <v>0</v>
          </cell>
          <cell r="BL42">
            <v>0</v>
          </cell>
          <cell r="BN42">
            <v>1</v>
          </cell>
          <cell r="BO42">
            <v>447443314</v>
          </cell>
          <cell r="BP42">
            <v>670963960</v>
          </cell>
          <cell r="BR42">
            <v>76991682</v>
          </cell>
          <cell r="BS42">
            <v>51674845</v>
          </cell>
          <cell r="BU42">
            <v>16967432</v>
          </cell>
          <cell r="BV42">
            <v>18513040</v>
          </cell>
          <cell r="BX42">
            <v>0</v>
          </cell>
          <cell r="BY42">
            <v>0</v>
          </cell>
          <cell r="BZ42">
            <v>0</v>
          </cell>
          <cell r="CB42">
            <v>0</v>
          </cell>
          <cell r="CC42">
            <v>0</v>
          </cell>
          <cell r="CE42">
            <v>0</v>
          </cell>
          <cell r="CF42">
            <v>0</v>
          </cell>
          <cell r="CH42">
            <v>447443314</v>
          </cell>
          <cell r="CI42">
            <v>670963960</v>
          </cell>
          <cell r="CK42">
            <v>76991682</v>
          </cell>
          <cell r="CL42">
            <v>51674845</v>
          </cell>
          <cell r="CN42">
            <v>16967432</v>
          </cell>
          <cell r="CO42">
            <v>18513040</v>
          </cell>
          <cell r="CP42">
            <v>93959114</v>
          </cell>
          <cell r="CQ42">
            <v>70187885</v>
          </cell>
          <cell r="CR42">
            <v>0.67117438738382151</v>
          </cell>
          <cell r="CS42">
            <v>1.0910926296919887</v>
          </cell>
          <cell r="CT42">
            <v>0.74700500000000003</v>
          </cell>
          <cell r="CU42">
            <v>1.06</v>
          </cell>
          <cell r="CV42">
            <v>1</v>
          </cell>
          <cell r="DA42">
            <v>0</v>
          </cell>
          <cell r="DF42">
            <v>0</v>
          </cell>
        </row>
        <row r="43">
          <cell r="B43">
            <v>3400049</v>
          </cell>
          <cell r="C43" t="str">
            <v>North Carolina Specialty Hospital</v>
          </cell>
          <cell r="D43">
            <v>0</v>
          </cell>
          <cell r="E43">
            <v>36799</v>
          </cell>
          <cell r="F43">
            <v>12</v>
          </cell>
          <cell r="G43">
            <v>12</v>
          </cell>
          <cell r="H43">
            <v>1</v>
          </cell>
          <cell r="I43">
            <v>6120906</v>
          </cell>
          <cell r="J43">
            <v>8023029</v>
          </cell>
          <cell r="L43">
            <v>7641</v>
          </cell>
          <cell r="M43">
            <v>7666</v>
          </cell>
          <cell r="O43">
            <v>202250</v>
          </cell>
          <cell r="P43">
            <v>163019</v>
          </cell>
          <cell r="AA43">
            <v>6120906</v>
          </cell>
          <cell r="AB43">
            <v>8023029</v>
          </cell>
          <cell r="AD43">
            <v>7641</v>
          </cell>
          <cell r="AE43">
            <v>7666</v>
          </cell>
          <cell r="AG43">
            <v>202250</v>
          </cell>
          <cell r="AH43">
            <v>163019</v>
          </cell>
          <cell r="AL43">
            <v>0</v>
          </cell>
          <cell r="BE43">
            <v>0</v>
          </cell>
          <cell r="BF43">
            <v>0</v>
          </cell>
          <cell r="BH43">
            <v>0</v>
          </cell>
          <cell r="BI43">
            <v>0</v>
          </cell>
          <cell r="BK43">
            <v>0</v>
          </cell>
          <cell r="BL43">
            <v>0</v>
          </cell>
          <cell r="BN43">
            <v>1</v>
          </cell>
          <cell r="BO43">
            <v>6120906</v>
          </cell>
          <cell r="BP43">
            <v>8023029</v>
          </cell>
          <cell r="BR43">
            <v>7641</v>
          </cell>
          <cell r="BS43">
            <v>7666</v>
          </cell>
          <cell r="BU43">
            <v>202250</v>
          </cell>
          <cell r="BV43">
            <v>163019</v>
          </cell>
          <cell r="BX43">
            <v>0</v>
          </cell>
          <cell r="BY43">
            <v>0</v>
          </cell>
          <cell r="BZ43">
            <v>0</v>
          </cell>
          <cell r="CB43">
            <v>0</v>
          </cell>
          <cell r="CC43">
            <v>0</v>
          </cell>
          <cell r="CE43">
            <v>0</v>
          </cell>
          <cell r="CF43">
            <v>0</v>
          </cell>
          <cell r="CH43">
            <v>6120906</v>
          </cell>
          <cell r="CI43">
            <v>8023029</v>
          </cell>
          <cell r="CK43">
            <v>7641</v>
          </cell>
          <cell r="CL43">
            <v>7666</v>
          </cell>
          <cell r="CN43">
            <v>202250</v>
          </cell>
          <cell r="CO43">
            <v>163019</v>
          </cell>
          <cell r="CP43">
            <v>209891</v>
          </cell>
          <cell r="CQ43">
            <v>170685</v>
          </cell>
          <cell r="CR43">
            <v>1.003271823059809</v>
          </cell>
          <cell r="CS43">
            <v>0.80602719406674905</v>
          </cell>
          <cell r="CT43">
            <v>0.81320800000000004</v>
          </cell>
          <cell r="CU43">
            <v>1.0549999999999999</v>
          </cell>
          <cell r="CV43">
            <v>1</v>
          </cell>
          <cell r="DA43">
            <v>0</v>
          </cell>
          <cell r="DF43">
            <v>0</v>
          </cell>
        </row>
        <row r="44">
          <cell r="B44">
            <v>3400050</v>
          </cell>
          <cell r="C44" t="str">
            <v>Southeastern Regional Medical Center</v>
          </cell>
          <cell r="D44">
            <v>0</v>
          </cell>
          <cell r="E44">
            <v>36799</v>
          </cell>
          <cell r="F44">
            <v>12</v>
          </cell>
          <cell r="G44">
            <v>12</v>
          </cell>
          <cell r="H44">
            <v>1</v>
          </cell>
          <cell r="I44">
            <v>99538451</v>
          </cell>
          <cell r="J44">
            <v>210514345</v>
          </cell>
          <cell r="L44">
            <v>29493842</v>
          </cell>
          <cell r="M44">
            <v>16430390</v>
          </cell>
          <cell r="O44">
            <v>12527272</v>
          </cell>
          <cell r="P44">
            <v>6318245</v>
          </cell>
          <cell r="AA44">
            <v>99538451</v>
          </cell>
          <cell r="AB44">
            <v>210514345</v>
          </cell>
          <cell r="AD44">
            <v>29493842</v>
          </cell>
          <cell r="AE44">
            <v>16430390</v>
          </cell>
          <cell r="AG44">
            <v>12527272</v>
          </cell>
          <cell r="AH44">
            <v>6318245</v>
          </cell>
          <cell r="AL44">
            <v>0</v>
          </cell>
          <cell r="BE44">
            <v>0</v>
          </cell>
          <cell r="BF44">
            <v>0</v>
          </cell>
          <cell r="BH44">
            <v>0</v>
          </cell>
          <cell r="BI44">
            <v>0</v>
          </cell>
          <cell r="BK44">
            <v>0</v>
          </cell>
          <cell r="BL44">
            <v>0</v>
          </cell>
          <cell r="BN44">
            <v>1</v>
          </cell>
          <cell r="BO44">
            <v>99538451</v>
          </cell>
          <cell r="BP44">
            <v>210514345</v>
          </cell>
          <cell r="BR44">
            <v>29493842</v>
          </cell>
          <cell r="BS44">
            <v>16430390</v>
          </cell>
          <cell r="BU44">
            <v>12527272</v>
          </cell>
          <cell r="BV44">
            <v>6318245</v>
          </cell>
          <cell r="BX44">
            <v>0</v>
          </cell>
          <cell r="BY44">
            <v>0</v>
          </cell>
          <cell r="BZ44">
            <v>0</v>
          </cell>
          <cell r="CB44">
            <v>0</v>
          </cell>
          <cell r="CC44">
            <v>0</v>
          </cell>
          <cell r="CE44">
            <v>0</v>
          </cell>
          <cell r="CF44">
            <v>0</v>
          </cell>
          <cell r="CH44">
            <v>99538451</v>
          </cell>
          <cell r="CI44">
            <v>210514345</v>
          </cell>
          <cell r="CK44">
            <v>29493842</v>
          </cell>
          <cell r="CL44">
            <v>16430390</v>
          </cell>
          <cell r="CN44">
            <v>12527272</v>
          </cell>
          <cell r="CO44">
            <v>6318245</v>
          </cell>
          <cell r="CP44">
            <v>42021114</v>
          </cell>
          <cell r="CQ44">
            <v>22748635</v>
          </cell>
          <cell r="CR44">
            <v>0.55707866069127243</v>
          </cell>
          <cell r="CS44">
            <v>0.50435920925162314</v>
          </cell>
          <cell r="CT44">
            <v>0.54136200000000001</v>
          </cell>
          <cell r="CU44">
            <v>1.0549999999999999</v>
          </cell>
          <cell r="CV44">
            <v>1</v>
          </cell>
          <cell r="DA44">
            <v>0</v>
          </cell>
          <cell r="DF44">
            <v>0</v>
          </cell>
        </row>
        <row r="45">
          <cell r="B45">
            <v>3400051</v>
          </cell>
          <cell r="C45" t="str">
            <v>Watauga Medical Center</v>
          </cell>
          <cell r="D45">
            <v>4</v>
          </cell>
          <cell r="E45">
            <v>36799</v>
          </cell>
          <cell r="F45">
            <v>12</v>
          </cell>
          <cell r="G45">
            <v>12</v>
          </cell>
          <cell r="H45">
            <v>1</v>
          </cell>
          <cell r="I45">
            <v>39605999</v>
          </cell>
          <cell r="J45">
            <v>82858954</v>
          </cell>
          <cell r="L45">
            <v>3972060</v>
          </cell>
          <cell r="M45">
            <v>2294848</v>
          </cell>
          <cell r="O45">
            <v>2121185</v>
          </cell>
          <cell r="P45">
            <v>874210</v>
          </cell>
          <cell r="AA45">
            <v>39605999</v>
          </cell>
          <cell r="AB45">
            <v>82858954</v>
          </cell>
          <cell r="AD45">
            <v>3972060</v>
          </cell>
          <cell r="AE45">
            <v>2294848</v>
          </cell>
          <cell r="AG45">
            <v>2121185</v>
          </cell>
          <cell r="AH45">
            <v>874210</v>
          </cell>
          <cell r="AL45">
            <v>0</v>
          </cell>
          <cell r="BE45">
            <v>0</v>
          </cell>
          <cell r="BF45">
            <v>0</v>
          </cell>
          <cell r="BH45">
            <v>0</v>
          </cell>
          <cell r="BI45">
            <v>0</v>
          </cell>
          <cell r="BK45">
            <v>0</v>
          </cell>
          <cell r="BL45">
            <v>0</v>
          </cell>
          <cell r="BN45">
            <v>1</v>
          </cell>
          <cell r="BO45">
            <v>39605999</v>
          </cell>
          <cell r="BP45">
            <v>82858954</v>
          </cell>
          <cell r="BR45">
            <v>3972060</v>
          </cell>
          <cell r="BS45">
            <v>2294848</v>
          </cell>
          <cell r="BU45">
            <v>2121185</v>
          </cell>
          <cell r="BV45">
            <v>874210</v>
          </cell>
          <cell r="BX45">
            <v>0</v>
          </cell>
          <cell r="BY45">
            <v>0</v>
          </cell>
          <cell r="BZ45">
            <v>0</v>
          </cell>
          <cell r="CB45">
            <v>0</v>
          </cell>
          <cell r="CC45">
            <v>0</v>
          </cell>
          <cell r="CE45">
            <v>0</v>
          </cell>
          <cell r="CF45">
            <v>0</v>
          </cell>
          <cell r="CH45">
            <v>39605999</v>
          </cell>
          <cell r="CI45">
            <v>82858954</v>
          </cell>
          <cell r="CK45">
            <v>3972060</v>
          </cell>
          <cell r="CL45">
            <v>2294848</v>
          </cell>
          <cell r="CN45">
            <v>2121185</v>
          </cell>
          <cell r="CO45">
            <v>874210</v>
          </cell>
          <cell r="CP45">
            <v>6093245</v>
          </cell>
          <cell r="CQ45">
            <v>3169058</v>
          </cell>
          <cell r="CR45">
            <v>0.57774756675377514</v>
          </cell>
          <cell r="CS45">
            <v>0.41213284084132218</v>
          </cell>
          <cell r="CT45">
            <v>0.52009399999999995</v>
          </cell>
          <cell r="CU45">
            <v>1.0549999999999999</v>
          </cell>
          <cell r="CV45">
            <v>1</v>
          </cell>
          <cell r="DA45">
            <v>0</v>
          </cell>
          <cell r="DF45">
            <v>0</v>
          </cell>
        </row>
        <row r="46">
          <cell r="B46">
            <v>3400052</v>
          </cell>
          <cell r="C46" t="str">
            <v>Davie County Hospital</v>
          </cell>
          <cell r="D46">
            <v>0</v>
          </cell>
          <cell r="E46">
            <v>36891</v>
          </cell>
          <cell r="F46">
            <v>12</v>
          </cell>
          <cell r="G46">
            <v>3</v>
          </cell>
          <cell r="H46">
            <v>0.25</v>
          </cell>
          <cell r="I46">
            <v>5098014</v>
          </cell>
          <cell r="J46">
            <v>5454936</v>
          </cell>
          <cell r="L46">
            <v>62495</v>
          </cell>
          <cell r="M46">
            <v>93214</v>
          </cell>
          <cell r="O46">
            <v>175768</v>
          </cell>
          <cell r="P46">
            <v>181587</v>
          </cell>
          <cell r="AA46">
            <v>5098014</v>
          </cell>
          <cell r="AB46">
            <v>5454936</v>
          </cell>
          <cell r="AD46">
            <v>62495</v>
          </cell>
          <cell r="AE46">
            <v>93214</v>
          </cell>
          <cell r="AG46">
            <v>175768</v>
          </cell>
          <cell r="AH46">
            <v>181587</v>
          </cell>
          <cell r="AJ46">
            <v>12</v>
          </cell>
          <cell r="AK46">
            <v>9</v>
          </cell>
          <cell r="AL46">
            <v>0.75</v>
          </cell>
          <cell r="AM46">
            <v>4028420</v>
          </cell>
          <cell r="AN46">
            <v>3946451</v>
          </cell>
          <cell r="AP46">
            <v>11786</v>
          </cell>
          <cell r="AQ46">
            <v>18689</v>
          </cell>
          <cell r="AS46">
            <v>214448</v>
          </cell>
          <cell r="AT46">
            <v>245604</v>
          </cell>
          <cell r="BE46">
            <v>4028420</v>
          </cell>
          <cell r="BF46">
            <v>3946451</v>
          </cell>
          <cell r="BH46">
            <v>11786</v>
          </cell>
          <cell r="BI46">
            <v>18689</v>
          </cell>
          <cell r="BK46">
            <v>214448</v>
          </cell>
          <cell r="BL46">
            <v>245604</v>
          </cell>
          <cell r="BN46">
            <v>0.25</v>
          </cell>
          <cell r="BO46">
            <v>1274503.5</v>
          </cell>
          <cell r="BP46">
            <v>1363734</v>
          </cell>
          <cell r="BR46">
            <v>15623.75</v>
          </cell>
          <cell r="BS46">
            <v>23303.5</v>
          </cell>
          <cell r="BU46">
            <v>43942</v>
          </cell>
          <cell r="BV46">
            <v>45396.75</v>
          </cell>
          <cell r="BX46">
            <v>0.75</v>
          </cell>
          <cell r="BY46">
            <v>3021315</v>
          </cell>
          <cell r="BZ46">
            <v>2959838.25</v>
          </cell>
          <cell r="CB46">
            <v>8839.5</v>
          </cell>
          <cell r="CC46">
            <v>14016.75</v>
          </cell>
          <cell r="CE46">
            <v>160836</v>
          </cell>
          <cell r="CF46">
            <v>184203</v>
          </cell>
          <cell r="CH46">
            <v>4295818.5</v>
          </cell>
          <cell r="CI46">
            <v>4323572.25</v>
          </cell>
          <cell r="CK46">
            <v>24463.25</v>
          </cell>
          <cell r="CL46">
            <v>37320.25</v>
          </cell>
          <cell r="CN46">
            <v>204778</v>
          </cell>
          <cell r="CO46">
            <v>229599.75</v>
          </cell>
          <cell r="CP46">
            <v>229241.25</v>
          </cell>
          <cell r="CQ46">
            <v>266920</v>
          </cell>
          <cell r="CR46">
            <v>1.5255638559880638</v>
          </cell>
          <cell r="CS46">
            <v>1.121212972096612</v>
          </cell>
          <cell r="CT46">
            <v>1.164363</v>
          </cell>
          <cell r="CU46">
            <v>1.05</v>
          </cell>
          <cell r="CV46">
            <v>1</v>
          </cell>
          <cell r="DA46">
            <v>0</v>
          </cell>
          <cell r="DF46">
            <v>0</v>
          </cell>
        </row>
        <row r="47">
          <cell r="B47">
            <v>3400053</v>
          </cell>
          <cell r="C47" t="str">
            <v>Presbyterian Health Services</v>
          </cell>
          <cell r="D47">
            <v>0</v>
          </cell>
          <cell r="E47">
            <v>36891</v>
          </cell>
          <cell r="F47">
            <v>12</v>
          </cell>
          <cell r="G47">
            <v>3</v>
          </cell>
          <cell r="H47">
            <v>0.25</v>
          </cell>
          <cell r="I47">
            <v>239012092</v>
          </cell>
          <cell r="J47">
            <v>513584194</v>
          </cell>
          <cell r="L47">
            <v>15648520</v>
          </cell>
          <cell r="M47">
            <v>6690719</v>
          </cell>
          <cell r="O47">
            <v>2314135</v>
          </cell>
          <cell r="P47">
            <v>1050749</v>
          </cell>
          <cell r="R47">
            <v>0</v>
          </cell>
          <cell r="S47">
            <v>0</v>
          </cell>
          <cell r="U47">
            <v>519212</v>
          </cell>
          <cell r="V47">
            <v>266434</v>
          </cell>
          <cell r="AA47">
            <v>239012092</v>
          </cell>
          <cell r="AB47">
            <v>513584194</v>
          </cell>
          <cell r="AD47">
            <v>16167732</v>
          </cell>
          <cell r="AE47">
            <v>6957153</v>
          </cell>
          <cell r="AG47">
            <v>2314135</v>
          </cell>
          <cell r="AH47">
            <v>1050749</v>
          </cell>
          <cell r="AJ47">
            <v>12</v>
          </cell>
          <cell r="AK47">
            <v>9</v>
          </cell>
          <cell r="AL47">
            <v>0.75</v>
          </cell>
          <cell r="AM47">
            <v>239757081</v>
          </cell>
          <cell r="AN47">
            <v>541765107</v>
          </cell>
          <cell r="AP47">
            <v>17227264</v>
          </cell>
          <cell r="AQ47">
            <v>8847649</v>
          </cell>
          <cell r="AS47">
            <v>2654515</v>
          </cell>
          <cell r="AT47">
            <v>1043059</v>
          </cell>
          <cell r="AV47">
            <v>0</v>
          </cell>
          <cell r="AW47">
            <v>0</v>
          </cell>
          <cell r="AY47">
            <v>519212</v>
          </cell>
          <cell r="AZ47">
            <v>232782</v>
          </cell>
          <cell r="BE47">
            <v>239757081</v>
          </cell>
          <cell r="BF47">
            <v>541765107</v>
          </cell>
          <cell r="BH47">
            <v>17746476</v>
          </cell>
          <cell r="BI47">
            <v>9080431</v>
          </cell>
          <cell r="BK47">
            <v>2654515</v>
          </cell>
          <cell r="BL47">
            <v>1043059</v>
          </cell>
          <cell r="BN47">
            <v>0.25</v>
          </cell>
          <cell r="BO47">
            <v>59753023</v>
          </cell>
          <cell r="BP47">
            <v>128396048.5</v>
          </cell>
          <cell r="BR47">
            <v>4041933</v>
          </cell>
          <cell r="BS47">
            <v>1739288.25</v>
          </cell>
          <cell r="BU47">
            <v>578533.75</v>
          </cell>
          <cell r="BV47">
            <v>262687.25</v>
          </cell>
          <cell r="BX47">
            <v>0.75</v>
          </cell>
          <cell r="BY47">
            <v>179817810.75</v>
          </cell>
          <cell r="BZ47">
            <v>406323830.25</v>
          </cell>
          <cell r="CB47">
            <v>13309857</v>
          </cell>
          <cell r="CC47">
            <v>6810323.25</v>
          </cell>
          <cell r="CE47">
            <v>1990886.25</v>
          </cell>
          <cell r="CF47">
            <v>782294.25</v>
          </cell>
          <cell r="CH47">
            <v>239570833.75</v>
          </cell>
          <cell r="CI47">
            <v>534719878.75</v>
          </cell>
          <cell r="CK47">
            <v>17351790</v>
          </cell>
          <cell r="CL47">
            <v>8549611.5</v>
          </cell>
          <cell r="CN47">
            <v>2569420</v>
          </cell>
          <cell r="CO47">
            <v>1044981.5</v>
          </cell>
          <cell r="CP47">
            <v>19921210</v>
          </cell>
          <cell r="CQ47">
            <v>9594593</v>
          </cell>
          <cell r="CR47">
            <v>0.49272216295840371</v>
          </cell>
          <cell r="CS47">
            <v>0.40669937184267269</v>
          </cell>
          <cell r="CT47">
            <v>0.48162700000000003</v>
          </cell>
          <cell r="CU47">
            <v>1.05</v>
          </cell>
          <cell r="CV47">
            <v>1</v>
          </cell>
          <cell r="DA47">
            <v>0</v>
          </cell>
          <cell r="DF47">
            <v>0</v>
          </cell>
        </row>
        <row r="48">
          <cell r="B48">
            <v>3400055</v>
          </cell>
          <cell r="C48" t="str">
            <v>Valdese General Hospital</v>
          </cell>
          <cell r="D48">
            <v>4</v>
          </cell>
          <cell r="E48">
            <v>36891</v>
          </cell>
          <cell r="F48">
            <v>12</v>
          </cell>
          <cell r="G48">
            <v>3</v>
          </cell>
          <cell r="H48">
            <v>0.25</v>
          </cell>
          <cell r="I48">
            <v>24596130</v>
          </cell>
          <cell r="J48">
            <v>49420650</v>
          </cell>
          <cell r="L48">
            <v>3392165</v>
          </cell>
          <cell r="M48">
            <v>2215787</v>
          </cell>
          <cell r="O48">
            <v>2468751</v>
          </cell>
          <cell r="P48">
            <v>1217061</v>
          </cell>
          <cell r="AA48">
            <v>24596130</v>
          </cell>
          <cell r="AB48">
            <v>49420650</v>
          </cell>
          <cell r="AD48">
            <v>3392165</v>
          </cell>
          <cell r="AE48">
            <v>2215787</v>
          </cell>
          <cell r="AG48">
            <v>2468751</v>
          </cell>
          <cell r="AH48">
            <v>1217061</v>
          </cell>
          <cell r="AJ48">
            <v>12</v>
          </cell>
          <cell r="AK48">
            <v>9</v>
          </cell>
          <cell r="AL48">
            <v>0.75</v>
          </cell>
          <cell r="AM48">
            <v>26943898</v>
          </cell>
          <cell r="AN48">
            <v>51173879</v>
          </cell>
          <cell r="AP48">
            <v>3283888</v>
          </cell>
          <cell r="AQ48">
            <v>2324886</v>
          </cell>
          <cell r="AS48">
            <v>2569149</v>
          </cell>
          <cell r="AT48">
            <v>1206949</v>
          </cell>
          <cell r="BE48">
            <v>26943898</v>
          </cell>
          <cell r="BF48">
            <v>51173879</v>
          </cell>
          <cell r="BH48">
            <v>3283888</v>
          </cell>
          <cell r="BI48">
            <v>2324886</v>
          </cell>
          <cell r="BK48">
            <v>2569149</v>
          </cell>
          <cell r="BL48">
            <v>1206949</v>
          </cell>
          <cell r="BN48">
            <v>0.25</v>
          </cell>
          <cell r="BO48">
            <v>6149032.5</v>
          </cell>
          <cell r="BP48">
            <v>12355162.5</v>
          </cell>
          <cell r="BR48">
            <v>848041.25</v>
          </cell>
          <cell r="BS48">
            <v>553946.75</v>
          </cell>
          <cell r="BU48">
            <v>617187.75</v>
          </cell>
          <cell r="BV48">
            <v>304265.25</v>
          </cell>
          <cell r="BX48">
            <v>0.75</v>
          </cell>
          <cell r="BY48">
            <v>20207923.5</v>
          </cell>
          <cell r="BZ48">
            <v>38380409.25</v>
          </cell>
          <cell r="CB48">
            <v>2462916</v>
          </cell>
          <cell r="CC48">
            <v>1743664.5</v>
          </cell>
          <cell r="CE48">
            <v>1926861.75</v>
          </cell>
          <cell r="CF48">
            <v>905211.75</v>
          </cell>
          <cell r="CH48">
            <v>26356956</v>
          </cell>
          <cell r="CI48">
            <v>50735571.75</v>
          </cell>
          <cell r="CK48">
            <v>3310957.25</v>
          </cell>
          <cell r="CL48">
            <v>2297611.25</v>
          </cell>
          <cell r="CN48">
            <v>2544049.5</v>
          </cell>
          <cell r="CO48">
            <v>1209477</v>
          </cell>
          <cell r="CP48">
            <v>5855006.75</v>
          </cell>
          <cell r="CQ48">
            <v>3507088.25</v>
          </cell>
          <cell r="CR48">
            <v>0.69394168408547108</v>
          </cell>
          <cell r="CS48">
            <v>0.4754140986643538</v>
          </cell>
          <cell r="CT48">
            <v>0.59899000000000002</v>
          </cell>
          <cell r="CU48">
            <v>1.05</v>
          </cell>
          <cell r="CV48">
            <v>1</v>
          </cell>
          <cell r="DA48">
            <v>0</v>
          </cell>
          <cell r="DF48">
            <v>0</v>
          </cell>
        </row>
        <row r="49">
          <cell r="B49">
            <v>3400060</v>
          </cell>
          <cell r="C49" t="str">
            <v>Firsthealth Morehead Memorial Hospi</v>
          </cell>
          <cell r="D49">
            <v>0</v>
          </cell>
          <cell r="E49">
            <v>36799</v>
          </cell>
          <cell r="F49">
            <v>12</v>
          </cell>
          <cell r="G49">
            <v>12</v>
          </cell>
          <cell r="H49">
            <v>1</v>
          </cell>
          <cell r="I49">
            <v>39261170</v>
          </cell>
          <cell r="J49">
            <v>67732257</v>
          </cell>
          <cell r="L49">
            <v>3603565</v>
          </cell>
          <cell r="M49">
            <v>2175069</v>
          </cell>
          <cell r="O49">
            <v>2729594</v>
          </cell>
          <cell r="P49">
            <v>1421197</v>
          </cell>
          <cell r="AA49">
            <v>39261170</v>
          </cell>
          <cell r="AB49">
            <v>67732257</v>
          </cell>
          <cell r="AD49">
            <v>3603565</v>
          </cell>
          <cell r="AE49">
            <v>2175069</v>
          </cell>
          <cell r="AG49">
            <v>2729594</v>
          </cell>
          <cell r="AH49">
            <v>1421197</v>
          </cell>
          <cell r="AL49">
            <v>0</v>
          </cell>
          <cell r="BE49">
            <v>0</v>
          </cell>
          <cell r="BF49">
            <v>0</v>
          </cell>
          <cell r="BH49">
            <v>0</v>
          </cell>
          <cell r="BI49">
            <v>0</v>
          </cell>
          <cell r="BK49">
            <v>0</v>
          </cell>
          <cell r="BL49">
            <v>0</v>
          </cell>
          <cell r="BN49">
            <v>1</v>
          </cell>
          <cell r="BO49">
            <v>39261170</v>
          </cell>
          <cell r="BP49">
            <v>67732257</v>
          </cell>
          <cell r="BR49">
            <v>3603565</v>
          </cell>
          <cell r="BS49">
            <v>2175069</v>
          </cell>
          <cell r="BU49">
            <v>2729594</v>
          </cell>
          <cell r="BV49">
            <v>1421197</v>
          </cell>
          <cell r="BX49">
            <v>0</v>
          </cell>
          <cell r="BY49">
            <v>0</v>
          </cell>
          <cell r="BZ49">
            <v>0</v>
          </cell>
          <cell r="CB49">
            <v>0</v>
          </cell>
          <cell r="CC49">
            <v>0</v>
          </cell>
          <cell r="CE49">
            <v>0</v>
          </cell>
          <cell r="CF49">
            <v>0</v>
          </cell>
          <cell r="CH49">
            <v>39261170</v>
          </cell>
          <cell r="CI49">
            <v>67732257</v>
          </cell>
          <cell r="CK49">
            <v>3603565</v>
          </cell>
          <cell r="CL49">
            <v>2175069</v>
          </cell>
          <cell r="CN49">
            <v>2729594</v>
          </cell>
          <cell r="CO49">
            <v>1421197</v>
          </cell>
          <cell r="CP49">
            <v>6333159</v>
          </cell>
          <cell r="CQ49">
            <v>3596266</v>
          </cell>
          <cell r="CR49">
            <v>0.60358811343766516</v>
          </cell>
          <cell r="CS49">
            <v>0.52066241353109655</v>
          </cell>
          <cell r="CT49">
            <v>0.56784699999999999</v>
          </cell>
          <cell r="CU49">
            <v>1.0549999999999999</v>
          </cell>
          <cell r="CV49">
            <v>1</v>
          </cell>
          <cell r="DA49">
            <v>0</v>
          </cell>
          <cell r="DF49">
            <v>0</v>
          </cell>
        </row>
        <row r="50">
          <cell r="B50">
            <v>3400064</v>
          </cell>
          <cell r="C50" t="str">
            <v>Wilkes Regional Hospital</v>
          </cell>
          <cell r="D50">
            <v>4</v>
          </cell>
          <cell r="E50">
            <v>36799</v>
          </cell>
          <cell r="F50">
            <v>12</v>
          </cell>
          <cell r="G50">
            <v>12</v>
          </cell>
          <cell r="H50">
            <v>1</v>
          </cell>
          <cell r="I50">
            <v>33752575</v>
          </cell>
          <cell r="J50">
            <v>62463796</v>
          </cell>
          <cell r="L50">
            <v>4506590</v>
          </cell>
          <cell r="M50">
            <v>3138891</v>
          </cell>
          <cell r="O50">
            <v>2058575</v>
          </cell>
          <cell r="P50">
            <v>1133233</v>
          </cell>
          <cell r="AA50">
            <v>33752575</v>
          </cell>
          <cell r="AB50">
            <v>62463796</v>
          </cell>
          <cell r="AD50">
            <v>4506590</v>
          </cell>
          <cell r="AE50">
            <v>3138891</v>
          </cell>
          <cell r="AG50">
            <v>2058575</v>
          </cell>
          <cell r="AH50">
            <v>1133233</v>
          </cell>
          <cell r="AL50">
            <v>0</v>
          </cell>
          <cell r="BE50">
            <v>0</v>
          </cell>
          <cell r="BF50">
            <v>0</v>
          </cell>
          <cell r="BH50">
            <v>0</v>
          </cell>
          <cell r="BI50">
            <v>0</v>
          </cell>
          <cell r="BK50">
            <v>0</v>
          </cell>
          <cell r="BL50">
            <v>0</v>
          </cell>
          <cell r="BN50">
            <v>1</v>
          </cell>
          <cell r="BO50">
            <v>33752575</v>
          </cell>
          <cell r="BP50">
            <v>62463796</v>
          </cell>
          <cell r="BR50">
            <v>4506590</v>
          </cell>
          <cell r="BS50">
            <v>3138891</v>
          </cell>
          <cell r="BU50">
            <v>2058575</v>
          </cell>
          <cell r="BV50">
            <v>1133233</v>
          </cell>
          <cell r="BX50">
            <v>0</v>
          </cell>
          <cell r="BY50">
            <v>0</v>
          </cell>
          <cell r="BZ50">
            <v>0</v>
          </cell>
          <cell r="CB50">
            <v>0</v>
          </cell>
          <cell r="CC50">
            <v>0</v>
          </cell>
          <cell r="CE50">
            <v>0</v>
          </cell>
          <cell r="CF50">
            <v>0</v>
          </cell>
          <cell r="CH50">
            <v>33752575</v>
          </cell>
          <cell r="CI50">
            <v>62463796</v>
          </cell>
          <cell r="CK50">
            <v>4506590</v>
          </cell>
          <cell r="CL50">
            <v>3138891</v>
          </cell>
          <cell r="CN50">
            <v>2058575</v>
          </cell>
          <cell r="CO50">
            <v>1133233</v>
          </cell>
          <cell r="CP50">
            <v>6565165</v>
          </cell>
          <cell r="CQ50">
            <v>4272124</v>
          </cell>
          <cell r="CR50">
            <v>0.69651133118388853</v>
          </cell>
          <cell r="CS50">
            <v>0.55049390962194722</v>
          </cell>
          <cell r="CT50">
            <v>0.65072600000000003</v>
          </cell>
          <cell r="CU50">
            <v>1.0549999999999999</v>
          </cell>
          <cell r="CV50">
            <v>1</v>
          </cell>
          <cell r="DA50">
            <v>0</v>
          </cell>
          <cell r="DF50">
            <v>0</v>
          </cell>
        </row>
        <row r="51">
          <cell r="B51">
            <v>3400065</v>
          </cell>
          <cell r="C51" t="str">
            <v>Chowan Hospital</v>
          </cell>
          <cell r="D51">
            <v>4</v>
          </cell>
          <cell r="E51">
            <v>36799</v>
          </cell>
          <cell r="F51">
            <v>12</v>
          </cell>
          <cell r="G51">
            <v>12</v>
          </cell>
          <cell r="H51">
            <v>1</v>
          </cell>
          <cell r="I51">
            <v>16696581</v>
          </cell>
          <cell r="J51">
            <v>34562712</v>
          </cell>
          <cell r="L51">
            <v>3618110</v>
          </cell>
          <cell r="M51">
            <v>2142451</v>
          </cell>
          <cell r="O51">
            <v>1767924</v>
          </cell>
          <cell r="P51">
            <v>788219</v>
          </cell>
          <cell r="AA51">
            <v>16696581</v>
          </cell>
          <cell r="AB51">
            <v>34562712</v>
          </cell>
          <cell r="AD51">
            <v>3618110</v>
          </cell>
          <cell r="AE51">
            <v>2142451</v>
          </cell>
          <cell r="AG51">
            <v>1767924</v>
          </cell>
          <cell r="AH51">
            <v>788219</v>
          </cell>
          <cell r="AJ51">
            <v>0</v>
          </cell>
          <cell r="AK51">
            <v>0</v>
          </cell>
          <cell r="AL51">
            <v>0</v>
          </cell>
          <cell r="AM51">
            <v>16193554</v>
          </cell>
          <cell r="AN51">
            <v>34491204</v>
          </cell>
          <cell r="AP51">
            <v>3241333</v>
          </cell>
          <cell r="AQ51">
            <v>1725699</v>
          </cell>
          <cell r="AS51">
            <v>1608556</v>
          </cell>
          <cell r="AT51">
            <v>698512</v>
          </cell>
          <cell r="AV51">
            <v>360959</v>
          </cell>
          <cell r="AW51">
            <v>296687</v>
          </cell>
          <cell r="AY51">
            <v>218509</v>
          </cell>
          <cell r="AZ51">
            <v>200361</v>
          </cell>
          <cell r="BE51">
            <v>16554513</v>
          </cell>
          <cell r="BF51">
            <v>34787891</v>
          </cell>
          <cell r="BH51">
            <v>3459842</v>
          </cell>
          <cell r="BI51">
            <v>1926060</v>
          </cell>
          <cell r="BK51">
            <v>1608556</v>
          </cell>
          <cell r="BL51">
            <v>698512</v>
          </cell>
          <cell r="BN51">
            <v>1</v>
          </cell>
          <cell r="BO51">
            <v>16696581</v>
          </cell>
          <cell r="BP51">
            <v>34562712</v>
          </cell>
          <cell r="BR51">
            <v>3618110</v>
          </cell>
          <cell r="BS51">
            <v>2142451</v>
          </cell>
          <cell r="BU51">
            <v>1767924</v>
          </cell>
          <cell r="BV51">
            <v>788219</v>
          </cell>
          <cell r="BX51">
            <v>0</v>
          </cell>
          <cell r="BY51">
            <v>0</v>
          </cell>
          <cell r="BZ51">
            <v>0</v>
          </cell>
          <cell r="CB51">
            <v>0</v>
          </cell>
          <cell r="CC51">
            <v>0</v>
          </cell>
          <cell r="CE51">
            <v>0</v>
          </cell>
          <cell r="CF51">
            <v>0</v>
          </cell>
          <cell r="CH51">
            <v>16696581</v>
          </cell>
          <cell r="CI51">
            <v>34562712</v>
          </cell>
          <cell r="CK51">
            <v>3618110</v>
          </cell>
          <cell r="CL51">
            <v>2142451</v>
          </cell>
          <cell r="CN51">
            <v>1767924</v>
          </cell>
          <cell r="CO51">
            <v>788219</v>
          </cell>
          <cell r="CP51">
            <v>5386034</v>
          </cell>
          <cell r="CQ51">
            <v>2930670</v>
          </cell>
          <cell r="CR51">
            <v>0.59214645215319606</v>
          </cell>
          <cell r="CS51">
            <v>0.44584439150099214</v>
          </cell>
          <cell r="CT51">
            <v>0.54412400000000005</v>
          </cell>
          <cell r="CU51">
            <v>1.0549999999999999</v>
          </cell>
          <cell r="CV51">
            <v>1</v>
          </cell>
          <cell r="DA51">
            <v>0</v>
          </cell>
          <cell r="DF51">
            <v>0</v>
          </cell>
        </row>
        <row r="52">
          <cell r="B52">
            <v>3400067</v>
          </cell>
          <cell r="C52" t="str">
            <v>Alexander County Hospital</v>
          </cell>
          <cell r="D52">
            <v>0</v>
          </cell>
          <cell r="E52">
            <v>36433</v>
          </cell>
          <cell r="F52">
            <v>0</v>
          </cell>
          <cell r="G52">
            <v>0</v>
          </cell>
          <cell r="H52">
            <v>0</v>
          </cell>
          <cell r="I52">
            <v>0</v>
          </cell>
          <cell r="J52">
            <v>0</v>
          </cell>
          <cell r="L52">
            <v>0</v>
          </cell>
          <cell r="M52">
            <v>0</v>
          </cell>
          <cell r="O52">
            <v>0</v>
          </cell>
          <cell r="P52">
            <v>0</v>
          </cell>
          <cell r="AA52">
            <v>0</v>
          </cell>
          <cell r="AB52">
            <v>0</v>
          </cell>
          <cell r="AD52">
            <v>0</v>
          </cell>
          <cell r="AE52">
            <v>0</v>
          </cell>
          <cell r="AG52">
            <v>0</v>
          </cell>
          <cell r="AH52">
            <v>0</v>
          </cell>
          <cell r="AL52">
            <v>0</v>
          </cell>
          <cell r="BE52">
            <v>0</v>
          </cell>
          <cell r="BF52">
            <v>0</v>
          </cell>
          <cell r="BH52">
            <v>0</v>
          </cell>
          <cell r="BI52">
            <v>0</v>
          </cell>
          <cell r="BK52">
            <v>0</v>
          </cell>
          <cell r="BL52">
            <v>0</v>
          </cell>
          <cell r="BN52">
            <v>0</v>
          </cell>
          <cell r="BO52">
            <v>0</v>
          </cell>
          <cell r="BP52">
            <v>0</v>
          </cell>
          <cell r="BR52">
            <v>0</v>
          </cell>
          <cell r="BS52">
            <v>0</v>
          </cell>
          <cell r="BU52">
            <v>0</v>
          </cell>
          <cell r="BV52">
            <v>0</v>
          </cell>
          <cell r="BX52">
            <v>0</v>
          </cell>
          <cell r="BY52">
            <v>0</v>
          </cell>
          <cell r="BZ52">
            <v>0</v>
          </cell>
          <cell r="CB52">
            <v>0</v>
          </cell>
          <cell r="CC52">
            <v>0</v>
          </cell>
          <cell r="CE52">
            <v>0</v>
          </cell>
          <cell r="CF52">
            <v>0</v>
          </cell>
          <cell r="CH52">
            <v>0</v>
          </cell>
          <cell r="CI52">
            <v>0</v>
          </cell>
          <cell r="CK52">
            <v>0</v>
          </cell>
          <cell r="CL52">
            <v>0</v>
          </cell>
          <cell r="CN52">
            <v>0</v>
          </cell>
          <cell r="CO52">
            <v>0</v>
          </cell>
          <cell r="CP52">
            <v>0</v>
          </cell>
          <cell r="CQ52">
            <v>0</v>
          </cell>
          <cell r="CR52">
            <v>0</v>
          </cell>
          <cell r="CS52">
            <v>0</v>
          </cell>
          <cell r="CT52">
            <v>0</v>
          </cell>
          <cell r="CU52">
            <v>1.073</v>
          </cell>
          <cell r="CV52">
            <v>1</v>
          </cell>
          <cell r="DA52">
            <v>0</v>
          </cell>
          <cell r="DF52">
            <v>0</v>
          </cell>
        </row>
        <row r="53">
          <cell r="B53">
            <v>3400068</v>
          </cell>
          <cell r="C53" t="str">
            <v>Columbus County Hospital</v>
          </cell>
          <cell r="D53">
            <v>4</v>
          </cell>
          <cell r="E53">
            <v>36799</v>
          </cell>
          <cell r="F53">
            <v>12</v>
          </cell>
          <cell r="G53">
            <v>12</v>
          </cell>
          <cell r="H53">
            <v>1</v>
          </cell>
          <cell r="I53">
            <v>39676446</v>
          </cell>
          <cell r="J53">
            <v>85386291</v>
          </cell>
          <cell r="L53">
            <v>8245299</v>
          </cell>
          <cell r="M53">
            <v>3928576</v>
          </cell>
          <cell r="O53">
            <v>4853373</v>
          </cell>
          <cell r="P53">
            <v>2080401</v>
          </cell>
          <cell r="AA53">
            <v>39676446</v>
          </cell>
          <cell r="AB53">
            <v>85386291</v>
          </cell>
          <cell r="AD53">
            <v>8245299</v>
          </cell>
          <cell r="AE53">
            <v>3928576</v>
          </cell>
          <cell r="AG53">
            <v>4853373</v>
          </cell>
          <cell r="AH53">
            <v>2080401</v>
          </cell>
          <cell r="AL53">
            <v>0</v>
          </cell>
          <cell r="BE53">
            <v>0</v>
          </cell>
          <cell r="BF53">
            <v>0</v>
          </cell>
          <cell r="BH53">
            <v>0</v>
          </cell>
          <cell r="BI53">
            <v>0</v>
          </cell>
          <cell r="BK53">
            <v>0</v>
          </cell>
          <cell r="BL53">
            <v>0</v>
          </cell>
          <cell r="BN53">
            <v>1</v>
          </cell>
          <cell r="BO53">
            <v>39676446</v>
          </cell>
          <cell r="BP53">
            <v>85386291</v>
          </cell>
          <cell r="BR53">
            <v>8245299</v>
          </cell>
          <cell r="BS53">
            <v>3928576</v>
          </cell>
          <cell r="BU53">
            <v>4853373</v>
          </cell>
          <cell r="BV53">
            <v>2080401</v>
          </cell>
          <cell r="BX53">
            <v>0</v>
          </cell>
          <cell r="BY53">
            <v>0</v>
          </cell>
          <cell r="BZ53">
            <v>0</v>
          </cell>
          <cell r="CB53">
            <v>0</v>
          </cell>
          <cell r="CC53">
            <v>0</v>
          </cell>
          <cell r="CE53">
            <v>0</v>
          </cell>
          <cell r="CF53">
            <v>0</v>
          </cell>
          <cell r="CH53">
            <v>39676446</v>
          </cell>
          <cell r="CI53">
            <v>85386291</v>
          </cell>
          <cell r="CK53">
            <v>8245299</v>
          </cell>
          <cell r="CL53">
            <v>3928576</v>
          </cell>
          <cell r="CN53">
            <v>4853373</v>
          </cell>
          <cell r="CO53">
            <v>2080401</v>
          </cell>
          <cell r="CP53">
            <v>13098672</v>
          </cell>
          <cell r="CQ53">
            <v>6008977</v>
          </cell>
          <cell r="CR53">
            <v>0.47646252731404887</v>
          </cell>
          <cell r="CS53">
            <v>0.42865054880389369</v>
          </cell>
          <cell r="CT53">
            <v>0.45874700000000002</v>
          </cell>
          <cell r="CU53">
            <v>1.0549999999999999</v>
          </cell>
          <cell r="CV53">
            <v>1</v>
          </cell>
          <cell r="DA53">
            <v>0</v>
          </cell>
          <cell r="DF53">
            <v>0</v>
          </cell>
        </row>
        <row r="54">
          <cell r="B54">
            <v>3400069</v>
          </cell>
          <cell r="C54" t="str">
            <v>Wake Medical System</v>
          </cell>
          <cell r="D54">
            <v>0</v>
          </cell>
          <cell r="E54">
            <v>36799</v>
          </cell>
          <cell r="F54">
            <v>12</v>
          </cell>
          <cell r="G54">
            <v>12</v>
          </cell>
          <cell r="H54">
            <v>1</v>
          </cell>
          <cell r="I54">
            <v>276520508</v>
          </cell>
          <cell r="J54">
            <v>530738383</v>
          </cell>
          <cell r="L54">
            <v>44178433</v>
          </cell>
          <cell r="M54">
            <v>27493572</v>
          </cell>
          <cell r="O54">
            <v>9524711</v>
          </cell>
          <cell r="P54">
            <v>4902202</v>
          </cell>
          <cell r="U54">
            <v>2870377</v>
          </cell>
          <cell r="V54">
            <v>1376525</v>
          </cell>
          <cell r="X54">
            <v>378114</v>
          </cell>
          <cell r="AA54">
            <v>276520508</v>
          </cell>
          <cell r="AB54">
            <v>530738383</v>
          </cell>
          <cell r="AD54">
            <v>47048810</v>
          </cell>
          <cell r="AE54">
            <v>28870097</v>
          </cell>
          <cell r="AG54">
            <v>9902825</v>
          </cell>
          <cell r="AH54">
            <v>4902202</v>
          </cell>
          <cell r="AL54">
            <v>0</v>
          </cell>
          <cell r="BE54">
            <v>0</v>
          </cell>
          <cell r="BF54">
            <v>0</v>
          </cell>
          <cell r="BH54">
            <v>0</v>
          </cell>
          <cell r="BI54">
            <v>0</v>
          </cell>
          <cell r="BK54">
            <v>0</v>
          </cell>
          <cell r="BL54">
            <v>0</v>
          </cell>
          <cell r="BN54">
            <v>1</v>
          </cell>
          <cell r="BO54">
            <v>276520508</v>
          </cell>
          <cell r="BP54">
            <v>530738383</v>
          </cell>
          <cell r="BR54">
            <v>47048810</v>
          </cell>
          <cell r="BS54">
            <v>28870097</v>
          </cell>
          <cell r="BU54">
            <v>9902825</v>
          </cell>
          <cell r="BV54">
            <v>4902202</v>
          </cell>
          <cell r="BX54">
            <v>0</v>
          </cell>
          <cell r="BY54">
            <v>0</v>
          </cell>
          <cell r="BZ54">
            <v>0</v>
          </cell>
          <cell r="CB54">
            <v>0</v>
          </cell>
          <cell r="CC54">
            <v>0</v>
          </cell>
          <cell r="CE54">
            <v>0</v>
          </cell>
          <cell r="CF54">
            <v>0</v>
          </cell>
          <cell r="CH54">
            <v>276520508</v>
          </cell>
          <cell r="CI54">
            <v>530738383</v>
          </cell>
          <cell r="CK54">
            <v>47048810</v>
          </cell>
          <cell r="CL54">
            <v>28870097</v>
          </cell>
          <cell r="CN54">
            <v>9902825</v>
          </cell>
          <cell r="CO54">
            <v>4902202</v>
          </cell>
          <cell r="CP54">
            <v>56951635</v>
          </cell>
          <cell r="CQ54">
            <v>33772299</v>
          </cell>
          <cell r="CR54">
            <v>0.61362013194382603</v>
          </cell>
          <cell r="CS54">
            <v>0.49503066044285343</v>
          </cell>
          <cell r="CT54">
            <v>0.59299999999999997</v>
          </cell>
          <cell r="CU54">
            <v>1.0549999999999999</v>
          </cell>
          <cell r="CV54">
            <v>1</v>
          </cell>
          <cell r="DA54">
            <v>0</v>
          </cell>
          <cell r="DF54">
            <v>0</v>
          </cell>
        </row>
        <row r="55">
          <cell r="B55">
            <v>3400070</v>
          </cell>
          <cell r="C55" t="str">
            <v>Alamance Memorial Hospital</v>
          </cell>
          <cell r="D55">
            <v>0</v>
          </cell>
          <cell r="E55">
            <v>36891</v>
          </cell>
          <cell r="F55">
            <v>12</v>
          </cell>
          <cell r="G55">
            <v>3</v>
          </cell>
          <cell r="H55">
            <v>0.25</v>
          </cell>
          <cell r="I55">
            <v>88293061</v>
          </cell>
          <cell r="J55">
            <v>145774322</v>
          </cell>
          <cell r="L55">
            <v>6800634</v>
          </cell>
          <cell r="M55">
            <v>4784882</v>
          </cell>
          <cell r="O55">
            <v>3231641</v>
          </cell>
          <cell r="P55">
            <v>1928354</v>
          </cell>
          <cell r="U55">
            <v>680220</v>
          </cell>
          <cell r="V55">
            <v>611733</v>
          </cell>
          <cell r="X55">
            <v>5462</v>
          </cell>
          <cell r="Y55">
            <v>3135</v>
          </cell>
          <cell r="AA55">
            <v>88293061</v>
          </cell>
          <cell r="AB55">
            <v>145774322</v>
          </cell>
          <cell r="AD55">
            <v>7480854</v>
          </cell>
          <cell r="AE55">
            <v>5396615</v>
          </cell>
          <cell r="AG55">
            <v>3237103</v>
          </cell>
          <cell r="AH55">
            <v>1931489</v>
          </cell>
          <cell r="AJ55">
            <v>12</v>
          </cell>
          <cell r="AK55">
            <v>9</v>
          </cell>
          <cell r="AL55">
            <v>0.75</v>
          </cell>
          <cell r="AM55">
            <v>93585301</v>
          </cell>
          <cell r="AN55">
            <v>155877821</v>
          </cell>
          <cell r="AP55">
            <v>6704804</v>
          </cell>
          <cell r="AQ55">
            <v>4698351</v>
          </cell>
          <cell r="AS55">
            <v>4112901</v>
          </cell>
          <cell r="AT55">
            <v>2425494</v>
          </cell>
          <cell r="AY55">
            <v>552046</v>
          </cell>
          <cell r="AZ55">
            <v>516651</v>
          </cell>
          <cell r="BB55">
            <v>9393</v>
          </cell>
          <cell r="BC55">
            <v>10573</v>
          </cell>
          <cell r="BE55">
            <v>93585301</v>
          </cell>
          <cell r="BF55">
            <v>155877821</v>
          </cell>
          <cell r="BH55">
            <v>7256850</v>
          </cell>
          <cell r="BI55">
            <v>5215002</v>
          </cell>
          <cell r="BK55">
            <v>4122294</v>
          </cell>
          <cell r="BL55">
            <v>2436067</v>
          </cell>
          <cell r="BN55">
            <v>0.25</v>
          </cell>
          <cell r="BO55">
            <v>22073265.25</v>
          </cell>
          <cell r="BP55">
            <v>36443580.5</v>
          </cell>
          <cell r="BR55">
            <v>1870213.5</v>
          </cell>
          <cell r="BS55">
            <v>1349153.75</v>
          </cell>
          <cell r="BU55">
            <v>809275.75</v>
          </cell>
          <cell r="BV55">
            <v>482872.25</v>
          </cell>
          <cell r="BX55">
            <v>0.75</v>
          </cell>
          <cell r="BY55">
            <v>70188975.75</v>
          </cell>
          <cell r="BZ55">
            <v>116908365.75</v>
          </cell>
          <cell r="CB55">
            <v>5442637.5</v>
          </cell>
          <cell r="CC55">
            <v>3911251.5</v>
          </cell>
          <cell r="CE55">
            <v>3091720.5</v>
          </cell>
          <cell r="CF55">
            <v>1827050.25</v>
          </cell>
          <cell r="CH55">
            <v>92262241</v>
          </cell>
          <cell r="CI55">
            <v>153351946.25</v>
          </cell>
          <cell r="CK55">
            <v>7312851</v>
          </cell>
          <cell r="CL55">
            <v>5260405.25</v>
          </cell>
          <cell r="CN55">
            <v>3900996.25</v>
          </cell>
          <cell r="CO55">
            <v>2309922.5</v>
          </cell>
          <cell r="CP55">
            <v>11213847.25</v>
          </cell>
          <cell r="CQ55">
            <v>7570327.75</v>
          </cell>
          <cell r="CR55">
            <v>0.71933712993742116</v>
          </cell>
          <cell r="CS55">
            <v>0.59213655998772108</v>
          </cell>
          <cell r="CT55">
            <v>0.67508699999999999</v>
          </cell>
          <cell r="CU55">
            <v>1.05</v>
          </cell>
          <cell r="CV55">
            <v>1</v>
          </cell>
          <cell r="DA55">
            <v>0</v>
          </cell>
          <cell r="DF55">
            <v>0</v>
          </cell>
        </row>
        <row r="56">
          <cell r="B56">
            <v>3400071</v>
          </cell>
          <cell r="C56" t="str">
            <v>Betsy Johnson Regional Hospital</v>
          </cell>
          <cell r="D56">
            <v>0</v>
          </cell>
          <cell r="E56">
            <v>36799</v>
          </cell>
          <cell r="F56">
            <v>12</v>
          </cell>
          <cell r="G56">
            <v>12</v>
          </cell>
          <cell r="H56">
            <v>1</v>
          </cell>
          <cell r="I56">
            <v>27534706</v>
          </cell>
          <cell r="J56">
            <v>53485754</v>
          </cell>
          <cell r="L56">
            <v>7007259</v>
          </cell>
          <cell r="M56">
            <v>4124079</v>
          </cell>
          <cell r="O56">
            <v>3970215</v>
          </cell>
          <cell r="P56">
            <v>1896187</v>
          </cell>
          <cell r="AA56">
            <v>27534706</v>
          </cell>
          <cell r="AB56">
            <v>53485754</v>
          </cell>
          <cell r="AD56">
            <v>7007259</v>
          </cell>
          <cell r="AE56">
            <v>4124079</v>
          </cell>
          <cell r="AG56">
            <v>3970215</v>
          </cell>
          <cell r="AH56">
            <v>1896187</v>
          </cell>
          <cell r="AL56">
            <v>0</v>
          </cell>
          <cell r="BE56">
            <v>0</v>
          </cell>
          <cell r="BF56">
            <v>0</v>
          </cell>
          <cell r="BH56">
            <v>0</v>
          </cell>
          <cell r="BI56">
            <v>0</v>
          </cell>
          <cell r="BK56">
            <v>0</v>
          </cell>
          <cell r="BL56">
            <v>0</v>
          </cell>
          <cell r="BN56">
            <v>1</v>
          </cell>
          <cell r="BO56">
            <v>27534706</v>
          </cell>
          <cell r="BP56">
            <v>53485754</v>
          </cell>
          <cell r="BR56">
            <v>7007259</v>
          </cell>
          <cell r="BS56">
            <v>4124079</v>
          </cell>
          <cell r="BU56">
            <v>3970215</v>
          </cell>
          <cell r="BV56">
            <v>1896187</v>
          </cell>
          <cell r="BX56">
            <v>0</v>
          </cell>
          <cell r="BY56">
            <v>0</v>
          </cell>
          <cell r="BZ56">
            <v>0</v>
          </cell>
          <cell r="CB56">
            <v>0</v>
          </cell>
          <cell r="CC56">
            <v>0</v>
          </cell>
          <cell r="CE56">
            <v>0</v>
          </cell>
          <cell r="CF56">
            <v>0</v>
          </cell>
          <cell r="CH56">
            <v>27534706</v>
          </cell>
          <cell r="CI56">
            <v>53485754</v>
          </cell>
          <cell r="CK56">
            <v>7007259</v>
          </cell>
          <cell r="CL56">
            <v>4124079</v>
          </cell>
          <cell r="CN56">
            <v>3970215</v>
          </cell>
          <cell r="CO56">
            <v>1896187</v>
          </cell>
          <cell r="CP56">
            <v>10977474</v>
          </cell>
          <cell r="CQ56">
            <v>6020266</v>
          </cell>
          <cell r="CR56">
            <v>0.58854382291278229</v>
          </cell>
          <cell r="CS56">
            <v>0.47760310209900469</v>
          </cell>
          <cell r="CT56">
            <v>0.54842000000000002</v>
          </cell>
          <cell r="CU56">
            <v>1.0549999999999999</v>
          </cell>
          <cell r="CV56">
            <v>1</v>
          </cell>
          <cell r="DA56">
            <v>0</v>
          </cell>
          <cell r="DF56">
            <v>0</v>
          </cell>
        </row>
        <row r="57">
          <cell r="B57">
            <v>3400072</v>
          </cell>
          <cell r="C57" t="str">
            <v>Ashe Memorial Hospital</v>
          </cell>
          <cell r="D57">
            <v>0</v>
          </cell>
          <cell r="E57">
            <v>36799</v>
          </cell>
          <cell r="F57">
            <v>12</v>
          </cell>
          <cell r="G57">
            <v>12</v>
          </cell>
          <cell r="H57">
            <v>1</v>
          </cell>
          <cell r="I57">
            <v>15274439</v>
          </cell>
          <cell r="J57">
            <v>21622415</v>
          </cell>
          <cell r="L57">
            <v>931837</v>
          </cell>
          <cell r="M57">
            <v>766376</v>
          </cell>
          <cell r="O57">
            <v>1006373</v>
          </cell>
          <cell r="P57">
            <v>660975</v>
          </cell>
          <cell r="AA57">
            <v>15274439</v>
          </cell>
          <cell r="AB57">
            <v>21622415</v>
          </cell>
          <cell r="AD57">
            <v>931837</v>
          </cell>
          <cell r="AE57">
            <v>766376</v>
          </cell>
          <cell r="AG57">
            <v>1006373</v>
          </cell>
          <cell r="AH57">
            <v>660975</v>
          </cell>
          <cell r="AL57">
            <v>0</v>
          </cell>
          <cell r="BE57">
            <v>0</v>
          </cell>
          <cell r="BF57">
            <v>0</v>
          </cell>
          <cell r="BH57">
            <v>0</v>
          </cell>
          <cell r="BI57">
            <v>0</v>
          </cell>
          <cell r="BK57">
            <v>0</v>
          </cell>
          <cell r="BL57">
            <v>0</v>
          </cell>
          <cell r="BN57">
            <v>1</v>
          </cell>
          <cell r="BO57">
            <v>15274439</v>
          </cell>
          <cell r="BP57">
            <v>21622415</v>
          </cell>
          <cell r="BR57">
            <v>931837</v>
          </cell>
          <cell r="BS57">
            <v>766376</v>
          </cell>
          <cell r="BU57">
            <v>1006373</v>
          </cell>
          <cell r="BV57">
            <v>660975</v>
          </cell>
          <cell r="BX57">
            <v>0</v>
          </cell>
          <cell r="BY57">
            <v>0</v>
          </cell>
          <cell r="BZ57">
            <v>0</v>
          </cell>
          <cell r="CB57">
            <v>0</v>
          </cell>
          <cell r="CC57">
            <v>0</v>
          </cell>
          <cell r="CE57">
            <v>0</v>
          </cell>
          <cell r="CF57">
            <v>0</v>
          </cell>
          <cell r="CH57">
            <v>15274439</v>
          </cell>
          <cell r="CI57">
            <v>21622415</v>
          </cell>
          <cell r="CK57">
            <v>931837</v>
          </cell>
          <cell r="CL57">
            <v>766376</v>
          </cell>
          <cell r="CN57">
            <v>1006373</v>
          </cell>
          <cell r="CO57">
            <v>660975</v>
          </cell>
          <cell r="CP57">
            <v>1938210</v>
          </cell>
          <cell r="CQ57">
            <v>1427351</v>
          </cell>
          <cell r="CR57">
            <v>0.82243568349400165</v>
          </cell>
          <cell r="CS57">
            <v>0.65678928190641039</v>
          </cell>
          <cell r="CT57">
            <v>0.73642700000000005</v>
          </cell>
          <cell r="CU57">
            <v>1.0549999999999999</v>
          </cell>
          <cell r="CV57">
            <v>1</v>
          </cell>
          <cell r="DA57">
            <v>0</v>
          </cell>
          <cell r="DF57">
            <v>0</v>
          </cell>
        </row>
        <row r="58">
          <cell r="B58">
            <v>3400073</v>
          </cell>
          <cell r="C58" t="str">
            <v>Raleigh Community Hospital</v>
          </cell>
          <cell r="D58">
            <v>0</v>
          </cell>
          <cell r="E58">
            <v>36707</v>
          </cell>
          <cell r="F58">
            <v>12</v>
          </cell>
          <cell r="G58">
            <v>12</v>
          </cell>
          <cell r="H58">
            <v>1</v>
          </cell>
          <cell r="I58">
            <v>61529271</v>
          </cell>
          <cell r="J58">
            <v>132704258</v>
          </cell>
          <cell r="L58">
            <v>2377171</v>
          </cell>
          <cell r="M58">
            <v>1194878</v>
          </cell>
          <cell r="O58">
            <v>1308454</v>
          </cell>
          <cell r="P58">
            <v>520971</v>
          </cell>
          <cell r="AA58">
            <v>61529271</v>
          </cell>
          <cell r="AB58">
            <v>132704258</v>
          </cell>
          <cell r="AD58">
            <v>2377171</v>
          </cell>
          <cell r="AE58">
            <v>1194878</v>
          </cell>
          <cell r="AG58">
            <v>1308454</v>
          </cell>
          <cell r="AH58">
            <v>520971</v>
          </cell>
          <cell r="AL58">
            <v>0</v>
          </cell>
          <cell r="BE58">
            <v>0</v>
          </cell>
          <cell r="BF58">
            <v>0</v>
          </cell>
          <cell r="BH58">
            <v>0</v>
          </cell>
          <cell r="BI58">
            <v>0</v>
          </cell>
          <cell r="BK58">
            <v>0</v>
          </cell>
          <cell r="BL58">
            <v>0</v>
          </cell>
          <cell r="BN58">
            <v>1</v>
          </cell>
          <cell r="BO58">
            <v>61529271</v>
          </cell>
          <cell r="BP58">
            <v>132704258</v>
          </cell>
          <cell r="BR58">
            <v>2377171</v>
          </cell>
          <cell r="BS58">
            <v>1194878</v>
          </cell>
          <cell r="BU58">
            <v>1308454</v>
          </cell>
          <cell r="BV58">
            <v>520971</v>
          </cell>
          <cell r="BX58">
            <v>0</v>
          </cell>
          <cell r="BY58">
            <v>0</v>
          </cell>
          <cell r="BZ58">
            <v>0</v>
          </cell>
          <cell r="CB58">
            <v>0</v>
          </cell>
          <cell r="CC58">
            <v>0</v>
          </cell>
          <cell r="CE58">
            <v>0</v>
          </cell>
          <cell r="CF58">
            <v>0</v>
          </cell>
          <cell r="CH58">
            <v>61529271</v>
          </cell>
          <cell r="CI58">
            <v>132704258</v>
          </cell>
          <cell r="CK58">
            <v>2377171</v>
          </cell>
          <cell r="CL58">
            <v>1194878</v>
          </cell>
          <cell r="CN58">
            <v>1308454</v>
          </cell>
          <cell r="CO58">
            <v>520971</v>
          </cell>
          <cell r="CP58">
            <v>3685625</v>
          </cell>
          <cell r="CQ58">
            <v>1715849</v>
          </cell>
          <cell r="CR58">
            <v>0.50264705399821885</v>
          </cell>
          <cell r="CS58">
            <v>0.39815767310123246</v>
          </cell>
          <cell r="CT58">
            <v>0.46555200000000002</v>
          </cell>
          <cell r="CU58">
            <v>1.06</v>
          </cell>
          <cell r="CV58">
            <v>1</v>
          </cell>
          <cell r="DA58">
            <v>0</v>
          </cell>
          <cell r="DF58">
            <v>0</v>
          </cell>
        </row>
        <row r="59">
          <cell r="B59">
            <v>3400075</v>
          </cell>
          <cell r="C59" t="str">
            <v>Grace Hospital</v>
          </cell>
          <cell r="D59">
            <v>0</v>
          </cell>
          <cell r="E59">
            <v>36891</v>
          </cell>
          <cell r="F59">
            <v>3</v>
          </cell>
          <cell r="G59">
            <v>3</v>
          </cell>
          <cell r="H59">
            <v>1</v>
          </cell>
          <cell r="I59">
            <v>10315833</v>
          </cell>
          <cell r="J59">
            <v>18747372</v>
          </cell>
          <cell r="L59">
            <v>1255241</v>
          </cell>
          <cell r="M59">
            <v>625949</v>
          </cell>
          <cell r="O59">
            <v>709999</v>
          </cell>
          <cell r="P59">
            <v>411915</v>
          </cell>
          <cell r="R59">
            <v>437102</v>
          </cell>
          <cell r="S59">
            <v>350542</v>
          </cell>
          <cell r="U59">
            <v>95417</v>
          </cell>
          <cell r="V59">
            <v>96345</v>
          </cell>
          <cell r="AA59">
            <v>10752935</v>
          </cell>
          <cell r="AB59">
            <v>19097914</v>
          </cell>
          <cell r="AD59">
            <v>1350658</v>
          </cell>
          <cell r="AE59">
            <v>722294</v>
          </cell>
          <cell r="AG59">
            <v>709999</v>
          </cell>
          <cell r="AH59">
            <v>411915</v>
          </cell>
          <cell r="AJ59">
            <v>12</v>
          </cell>
          <cell r="AK59">
            <v>9</v>
          </cell>
          <cell r="AL59">
            <v>0.75</v>
          </cell>
          <cell r="AM59">
            <v>39074269</v>
          </cell>
          <cell r="AN59">
            <v>85906701</v>
          </cell>
          <cell r="AP59">
            <v>5842290</v>
          </cell>
          <cell r="AQ59">
            <v>3136769</v>
          </cell>
          <cell r="AS59">
            <v>3429547</v>
          </cell>
          <cell r="AT59">
            <v>1490797</v>
          </cell>
          <cell r="AV59">
            <v>1757127</v>
          </cell>
          <cell r="AW59">
            <v>1703135</v>
          </cell>
          <cell r="AY59">
            <v>769447</v>
          </cell>
          <cell r="AZ59">
            <v>572446</v>
          </cell>
          <cell r="BE59">
            <v>40831396</v>
          </cell>
          <cell r="BF59">
            <v>87609836</v>
          </cell>
          <cell r="BH59">
            <v>6611737</v>
          </cell>
          <cell r="BI59">
            <v>3709215</v>
          </cell>
          <cell r="BK59">
            <v>3429547</v>
          </cell>
          <cell r="BL59">
            <v>1490797</v>
          </cell>
          <cell r="BN59">
            <v>1</v>
          </cell>
          <cell r="BO59">
            <v>10752935</v>
          </cell>
          <cell r="BP59">
            <v>19097914</v>
          </cell>
          <cell r="BR59">
            <v>1350658</v>
          </cell>
          <cell r="BS59">
            <v>722294</v>
          </cell>
          <cell r="BU59">
            <v>709999</v>
          </cell>
          <cell r="BV59">
            <v>411915</v>
          </cell>
          <cell r="BX59">
            <v>0.75</v>
          </cell>
          <cell r="BY59">
            <v>30623547</v>
          </cell>
          <cell r="BZ59">
            <v>65707377</v>
          </cell>
          <cell r="CB59">
            <v>4958802.75</v>
          </cell>
          <cell r="CC59">
            <v>2781911.25</v>
          </cell>
          <cell r="CE59">
            <v>2572160.25</v>
          </cell>
          <cell r="CF59">
            <v>1118097.75</v>
          </cell>
          <cell r="CH59">
            <v>41376482</v>
          </cell>
          <cell r="CI59">
            <v>84805291</v>
          </cell>
          <cell r="CK59">
            <v>6309460.75</v>
          </cell>
          <cell r="CL59">
            <v>3504205.25</v>
          </cell>
          <cell r="CN59">
            <v>3282159.25</v>
          </cell>
          <cell r="CO59">
            <v>1530012.75</v>
          </cell>
          <cell r="CP59">
            <v>9591620</v>
          </cell>
          <cell r="CQ59">
            <v>5034218</v>
          </cell>
          <cell r="CR59">
            <v>0.55538902433143755</v>
          </cell>
          <cell r="CS59">
            <v>0.46616042472649671</v>
          </cell>
          <cell r="CT59">
            <v>0.52485599999999999</v>
          </cell>
          <cell r="CU59">
            <v>1.05</v>
          </cell>
          <cell r="CV59">
            <v>1</v>
          </cell>
          <cell r="DA59">
            <v>0</v>
          </cell>
          <cell r="DF59">
            <v>0</v>
          </cell>
        </row>
        <row r="60">
          <cell r="B60">
            <v>3400084</v>
          </cell>
          <cell r="C60" t="str">
            <v>Anson Community Hospital</v>
          </cell>
          <cell r="D60">
            <v>4</v>
          </cell>
          <cell r="E60">
            <v>36891</v>
          </cell>
          <cell r="F60">
            <v>12</v>
          </cell>
          <cell r="G60">
            <v>3</v>
          </cell>
          <cell r="H60">
            <v>0.25</v>
          </cell>
          <cell r="I60">
            <v>14252294</v>
          </cell>
          <cell r="J60">
            <v>26045733</v>
          </cell>
          <cell r="L60">
            <v>1385415</v>
          </cell>
          <cell r="M60">
            <v>685502</v>
          </cell>
          <cell r="O60">
            <v>1278134</v>
          </cell>
          <cell r="P60">
            <v>600032</v>
          </cell>
          <cell r="AA60">
            <v>14252294</v>
          </cell>
          <cell r="AB60">
            <v>26045733</v>
          </cell>
          <cell r="AD60">
            <v>1385415</v>
          </cell>
          <cell r="AE60">
            <v>685502</v>
          </cell>
          <cell r="AG60">
            <v>1278134</v>
          </cell>
          <cell r="AH60">
            <v>600032</v>
          </cell>
          <cell r="AJ60">
            <v>12</v>
          </cell>
          <cell r="AK60">
            <v>9</v>
          </cell>
          <cell r="AL60">
            <v>0.75</v>
          </cell>
          <cell r="AM60">
            <v>14224373</v>
          </cell>
          <cell r="AN60">
            <v>28657959</v>
          </cell>
          <cell r="AP60">
            <v>1699202</v>
          </cell>
          <cell r="AQ60">
            <v>732621</v>
          </cell>
          <cell r="AS60">
            <v>1363801</v>
          </cell>
          <cell r="AT60">
            <v>572516</v>
          </cell>
          <cell r="BE60">
            <v>14224373</v>
          </cell>
          <cell r="BF60">
            <v>28657959</v>
          </cell>
          <cell r="BH60">
            <v>1699202</v>
          </cell>
          <cell r="BI60">
            <v>732621</v>
          </cell>
          <cell r="BK60">
            <v>1363801</v>
          </cell>
          <cell r="BL60">
            <v>572516</v>
          </cell>
          <cell r="BN60">
            <v>0.25</v>
          </cell>
          <cell r="BO60">
            <v>3563073.5</v>
          </cell>
          <cell r="BP60">
            <v>6511433.25</v>
          </cell>
          <cell r="BR60">
            <v>346353.75</v>
          </cell>
          <cell r="BS60">
            <v>171375.5</v>
          </cell>
          <cell r="BU60">
            <v>319533.5</v>
          </cell>
          <cell r="BV60">
            <v>150008</v>
          </cell>
          <cell r="BX60">
            <v>0.75</v>
          </cell>
          <cell r="BY60">
            <v>10668279.75</v>
          </cell>
          <cell r="BZ60">
            <v>21493469.25</v>
          </cell>
          <cell r="CB60">
            <v>1274401.5</v>
          </cell>
          <cell r="CC60">
            <v>549465.75</v>
          </cell>
          <cell r="CE60">
            <v>1022850.75</v>
          </cell>
          <cell r="CF60">
            <v>429387</v>
          </cell>
          <cell r="CH60">
            <v>14231353.25</v>
          </cell>
          <cell r="CI60">
            <v>28004902.5</v>
          </cell>
          <cell r="CK60">
            <v>1620755.25</v>
          </cell>
          <cell r="CL60">
            <v>720841.25</v>
          </cell>
          <cell r="CN60">
            <v>1342384.25</v>
          </cell>
          <cell r="CO60">
            <v>579395</v>
          </cell>
          <cell r="CP60">
            <v>2963139.5</v>
          </cell>
          <cell r="CQ60">
            <v>1300236.25</v>
          </cell>
          <cell r="CR60">
            <v>0.44475638749280622</v>
          </cell>
          <cell r="CS60">
            <v>0.43161635723899472</v>
          </cell>
          <cell r="CT60">
            <v>0.43880400000000003</v>
          </cell>
          <cell r="CU60">
            <v>1.05</v>
          </cell>
          <cell r="CV60">
            <v>1</v>
          </cell>
          <cell r="DA60">
            <v>0</v>
          </cell>
          <cell r="DF60">
            <v>0</v>
          </cell>
        </row>
        <row r="61">
          <cell r="B61">
            <v>3400085</v>
          </cell>
          <cell r="C61" t="str">
            <v>Community General Hospital</v>
          </cell>
          <cell r="D61">
            <v>0</v>
          </cell>
          <cell r="E61">
            <v>36891</v>
          </cell>
          <cell r="F61">
            <v>12</v>
          </cell>
          <cell r="G61">
            <v>3</v>
          </cell>
          <cell r="H61">
            <v>0.25</v>
          </cell>
          <cell r="I61">
            <v>28563016</v>
          </cell>
          <cell r="J61">
            <v>44413449</v>
          </cell>
          <cell r="L61">
            <v>4002083</v>
          </cell>
          <cell r="M61">
            <v>3196099</v>
          </cell>
          <cell r="O61">
            <v>1020157</v>
          </cell>
          <cell r="P61">
            <v>627305</v>
          </cell>
          <cell r="R61">
            <v>0</v>
          </cell>
          <cell r="S61">
            <v>0</v>
          </cell>
          <cell r="AA61">
            <v>28563016</v>
          </cell>
          <cell r="AB61">
            <v>44413449</v>
          </cell>
          <cell r="AD61">
            <v>4002083</v>
          </cell>
          <cell r="AE61">
            <v>3196099</v>
          </cell>
          <cell r="AG61">
            <v>1020157</v>
          </cell>
          <cell r="AH61">
            <v>627305</v>
          </cell>
          <cell r="AJ61">
            <v>12</v>
          </cell>
          <cell r="AK61">
            <v>9</v>
          </cell>
          <cell r="AL61">
            <v>0.75</v>
          </cell>
          <cell r="AM61">
            <v>30218620</v>
          </cell>
          <cell r="AN61">
            <v>47506874</v>
          </cell>
          <cell r="AP61">
            <v>4167308</v>
          </cell>
          <cell r="AQ61">
            <v>3384804</v>
          </cell>
          <cell r="AS61">
            <v>1341431</v>
          </cell>
          <cell r="AT61">
            <v>822711</v>
          </cell>
          <cell r="AV61">
            <v>0</v>
          </cell>
          <cell r="AW61">
            <v>0</v>
          </cell>
          <cell r="BE61">
            <v>30218620</v>
          </cell>
          <cell r="BF61">
            <v>47506874</v>
          </cell>
          <cell r="BH61">
            <v>4167308</v>
          </cell>
          <cell r="BI61">
            <v>3384804</v>
          </cell>
          <cell r="BK61">
            <v>1341431</v>
          </cell>
          <cell r="BL61">
            <v>822711</v>
          </cell>
          <cell r="BN61">
            <v>0.25</v>
          </cell>
          <cell r="BO61">
            <v>7140754</v>
          </cell>
          <cell r="BP61">
            <v>11103362.25</v>
          </cell>
          <cell r="BR61">
            <v>1000520.75</v>
          </cell>
          <cell r="BS61">
            <v>799024.75</v>
          </cell>
          <cell r="BU61">
            <v>255039.25</v>
          </cell>
          <cell r="BV61">
            <v>156826.25</v>
          </cell>
          <cell r="BX61">
            <v>0.75</v>
          </cell>
          <cell r="BY61">
            <v>22663965</v>
          </cell>
          <cell r="BZ61">
            <v>35630155.5</v>
          </cell>
          <cell r="CB61">
            <v>3125481</v>
          </cell>
          <cell r="CC61">
            <v>2538603</v>
          </cell>
          <cell r="CE61">
            <v>1006073.25</v>
          </cell>
          <cell r="CF61">
            <v>617033.25</v>
          </cell>
          <cell r="CH61">
            <v>29804719</v>
          </cell>
          <cell r="CI61">
            <v>46733517.75</v>
          </cell>
          <cell r="CK61">
            <v>4126001.75</v>
          </cell>
          <cell r="CL61">
            <v>3337627.75</v>
          </cell>
          <cell r="CN61">
            <v>1261112.5</v>
          </cell>
          <cell r="CO61">
            <v>773859.5</v>
          </cell>
          <cell r="CP61">
            <v>5387114.25</v>
          </cell>
          <cell r="CQ61">
            <v>4111487.25</v>
          </cell>
          <cell r="CR61">
            <v>0.80892543247224746</v>
          </cell>
          <cell r="CS61">
            <v>0.61363240789382389</v>
          </cell>
          <cell r="CT61">
            <v>0.763208</v>
          </cell>
          <cell r="CU61">
            <v>1.05</v>
          </cell>
          <cell r="CV61">
            <v>1</v>
          </cell>
          <cell r="DA61">
            <v>0</v>
          </cell>
          <cell r="DF61">
            <v>0</v>
          </cell>
        </row>
        <row r="62">
          <cell r="B62">
            <v>3400087</v>
          </cell>
          <cell r="C62" t="str">
            <v>The McDowell Hospital</v>
          </cell>
          <cell r="D62">
            <v>0</v>
          </cell>
          <cell r="E62">
            <v>36799</v>
          </cell>
          <cell r="F62">
            <v>12</v>
          </cell>
          <cell r="G62">
            <v>12</v>
          </cell>
          <cell r="H62">
            <v>1</v>
          </cell>
          <cell r="I62">
            <v>18522361</v>
          </cell>
          <cell r="J62">
            <v>39266283</v>
          </cell>
          <cell r="L62">
            <v>2867856</v>
          </cell>
          <cell r="M62">
            <v>1756513</v>
          </cell>
          <cell r="O62">
            <v>1818139</v>
          </cell>
          <cell r="P62">
            <v>1021109</v>
          </cell>
          <cell r="X62">
            <v>121118</v>
          </cell>
          <cell r="Y62">
            <v>209301</v>
          </cell>
          <cell r="AA62">
            <v>18522361</v>
          </cell>
          <cell r="AB62">
            <v>39266283</v>
          </cell>
          <cell r="AD62">
            <v>2867856</v>
          </cell>
          <cell r="AE62">
            <v>1756513</v>
          </cell>
          <cell r="AG62">
            <v>1939257</v>
          </cell>
          <cell r="AH62">
            <v>1230410</v>
          </cell>
          <cell r="AL62">
            <v>0</v>
          </cell>
          <cell r="BE62">
            <v>0</v>
          </cell>
          <cell r="BF62">
            <v>0</v>
          </cell>
          <cell r="BH62">
            <v>0</v>
          </cell>
          <cell r="BI62">
            <v>0</v>
          </cell>
          <cell r="BK62">
            <v>0</v>
          </cell>
          <cell r="BL62">
            <v>0</v>
          </cell>
          <cell r="BN62">
            <v>1</v>
          </cell>
          <cell r="BO62">
            <v>18522361</v>
          </cell>
          <cell r="BP62">
            <v>39266283</v>
          </cell>
          <cell r="BR62">
            <v>2867856</v>
          </cell>
          <cell r="BS62">
            <v>1756513</v>
          </cell>
          <cell r="BU62">
            <v>1939257</v>
          </cell>
          <cell r="BV62">
            <v>1230410</v>
          </cell>
          <cell r="BX62">
            <v>0</v>
          </cell>
          <cell r="BY62">
            <v>0</v>
          </cell>
          <cell r="BZ62">
            <v>0</v>
          </cell>
          <cell r="CB62">
            <v>0</v>
          </cell>
          <cell r="CC62">
            <v>0</v>
          </cell>
          <cell r="CE62">
            <v>0</v>
          </cell>
          <cell r="CF62">
            <v>0</v>
          </cell>
          <cell r="CH62">
            <v>18522361</v>
          </cell>
          <cell r="CI62">
            <v>39266283</v>
          </cell>
          <cell r="CK62">
            <v>2867856</v>
          </cell>
          <cell r="CL62">
            <v>1756513</v>
          </cell>
          <cell r="CN62">
            <v>1939257</v>
          </cell>
          <cell r="CO62">
            <v>1230410</v>
          </cell>
          <cell r="CP62">
            <v>4807113</v>
          </cell>
          <cell r="CQ62">
            <v>2986923</v>
          </cell>
          <cell r="CR62">
            <v>0.61248298380392874</v>
          </cell>
          <cell r="CS62">
            <v>0.63447495613010552</v>
          </cell>
          <cell r="CT62">
            <v>0.62135499999999999</v>
          </cell>
          <cell r="CU62">
            <v>1.0549999999999999</v>
          </cell>
          <cell r="CV62">
            <v>1</v>
          </cell>
          <cell r="DA62">
            <v>0</v>
          </cell>
          <cell r="DF62">
            <v>0</v>
          </cell>
        </row>
        <row r="63">
          <cell r="B63">
            <v>3400088</v>
          </cell>
          <cell r="C63" t="str">
            <v>Transylvania Community</v>
          </cell>
          <cell r="D63">
            <v>0</v>
          </cell>
          <cell r="E63">
            <v>36799</v>
          </cell>
          <cell r="F63">
            <v>12</v>
          </cell>
          <cell r="G63">
            <v>12</v>
          </cell>
          <cell r="H63">
            <v>1</v>
          </cell>
          <cell r="I63">
            <v>18613809</v>
          </cell>
          <cell r="J63">
            <v>33959025</v>
          </cell>
          <cell r="L63">
            <v>1926148</v>
          </cell>
          <cell r="M63">
            <v>1603529</v>
          </cell>
          <cell r="O63">
            <v>1494443</v>
          </cell>
          <cell r="P63">
            <v>802499</v>
          </cell>
          <cell r="AA63">
            <v>18613809</v>
          </cell>
          <cell r="AB63">
            <v>33959025</v>
          </cell>
          <cell r="AD63">
            <v>1926148</v>
          </cell>
          <cell r="AE63">
            <v>1603529</v>
          </cell>
          <cell r="AG63">
            <v>1494443</v>
          </cell>
          <cell r="AH63">
            <v>802499</v>
          </cell>
          <cell r="AL63">
            <v>0</v>
          </cell>
          <cell r="BE63">
            <v>0</v>
          </cell>
          <cell r="BF63">
            <v>0</v>
          </cell>
          <cell r="BH63">
            <v>0</v>
          </cell>
          <cell r="BI63">
            <v>0</v>
          </cell>
          <cell r="BK63">
            <v>0</v>
          </cell>
          <cell r="BL63">
            <v>0</v>
          </cell>
          <cell r="BN63">
            <v>1</v>
          </cell>
          <cell r="BO63">
            <v>18613809</v>
          </cell>
          <cell r="BP63">
            <v>33959025</v>
          </cell>
          <cell r="BR63">
            <v>1926148</v>
          </cell>
          <cell r="BS63">
            <v>1603529</v>
          </cell>
          <cell r="BU63">
            <v>1494443</v>
          </cell>
          <cell r="BV63">
            <v>802499</v>
          </cell>
          <cell r="BX63">
            <v>0</v>
          </cell>
          <cell r="BY63">
            <v>0</v>
          </cell>
          <cell r="BZ63">
            <v>0</v>
          </cell>
          <cell r="CB63">
            <v>0</v>
          </cell>
          <cell r="CC63">
            <v>0</v>
          </cell>
          <cell r="CE63">
            <v>0</v>
          </cell>
          <cell r="CF63">
            <v>0</v>
          </cell>
          <cell r="CH63">
            <v>18613809</v>
          </cell>
          <cell r="CI63">
            <v>33959025</v>
          </cell>
          <cell r="CK63">
            <v>1926148</v>
          </cell>
          <cell r="CL63">
            <v>1603529</v>
          </cell>
          <cell r="CN63">
            <v>1494443</v>
          </cell>
          <cell r="CO63">
            <v>802499</v>
          </cell>
          <cell r="CP63">
            <v>3420591</v>
          </cell>
          <cell r="CQ63">
            <v>2406028</v>
          </cell>
          <cell r="CR63">
            <v>0.83250560185406308</v>
          </cell>
          <cell r="CS63">
            <v>0.5369886974611946</v>
          </cell>
          <cell r="CT63">
            <v>0.70339499999999999</v>
          </cell>
          <cell r="CU63">
            <v>1.0549999999999999</v>
          </cell>
          <cell r="CV63">
            <v>1</v>
          </cell>
          <cell r="DA63">
            <v>0</v>
          </cell>
          <cell r="DF63">
            <v>0</v>
          </cell>
        </row>
        <row r="64">
          <cell r="B64">
            <v>3401310</v>
          </cell>
          <cell r="C64" t="str">
            <v>Pungo District Hospital</v>
          </cell>
          <cell r="D64">
            <v>1</v>
          </cell>
          <cell r="E64">
            <v>36799</v>
          </cell>
          <cell r="F64">
            <v>12</v>
          </cell>
          <cell r="G64">
            <v>12</v>
          </cell>
          <cell r="H64">
            <v>1</v>
          </cell>
          <cell r="I64">
            <v>9362162</v>
          </cell>
          <cell r="J64">
            <v>16194855</v>
          </cell>
          <cell r="L64">
            <v>1384037</v>
          </cell>
          <cell r="M64">
            <v>847055</v>
          </cell>
          <cell r="O64">
            <v>799839</v>
          </cell>
          <cell r="P64">
            <v>470392</v>
          </cell>
          <cell r="AA64">
            <v>9362162</v>
          </cell>
          <cell r="AB64">
            <v>16194855</v>
          </cell>
          <cell r="AD64">
            <v>1384037</v>
          </cell>
          <cell r="AE64">
            <v>847055</v>
          </cell>
          <cell r="AG64">
            <v>799839</v>
          </cell>
          <cell r="AH64">
            <v>470392</v>
          </cell>
          <cell r="AL64">
            <v>0</v>
          </cell>
          <cell r="BE64">
            <v>0</v>
          </cell>
          <cell r="BF64">
            <v>0</v>
          </cell>
          <cell r="BH64">
            <v>0</v>
          </cell>
          <cell r="BI64">
            <v>0</v>
          </cell>
          <cell r="BK64">
            <v>0</v>
          </cell>
          <cell r="BL64">
            <v>0</v>
          </cell>
          <cell r="BN64">
            <v>1</v>
          </cell>
          <cell r="BO64">
            <v>9362162</v>
          </cell>
          <cell r="BP64">
            <v>16194855</v>
          </cell>
          <cell r="BR64">
            <v>1384037</v>
          </cell>
          <cell r="BS64">
            <v>847055</v>
          </cell>
          <cell r="BU64">
            <v>799839</v>
          </cell>
          <cell r="BV64">
            <v>470392</v>
          </cell>
          <cell r="BX64">
            <v>0</v>
          </cell>
          <cell r="BY64">
            <v>0</v>
          </cell>
          <cell r="BZ64">
            <v>0</v>
          </cell>
          <cell r="CB64">
            <v>0</v>
          </cell>
          <cell r="CC64">
            <v>0</v>
          </cell>
          <cell r="CE64">
            <v>0</v>
          </cell>
          <cell r="CF64">
            <v>0</v>
          </cell>
          <cell r="CH64">
            <v>9362162</v>
          </cell>
          <cell r="CI64">
            <v>16194855</v>
          </cell>
          <cell r="CK64">
            <v>1384037</v>
          </cell>
          <cell r="CL64">
            <v>847055</v>
          </cell>
          <cell r="CN64">
            <v>799839</v>
          </cell>
          <cell r="CO64">
            <v>470392</v>
          </cell>
          <cell r="CP64">
            <v>2183876</v>
          </cell>
          <cell r="CQ64">
            <v>1317447</v>
          </cell>
          <cell r="CR64">
            <v>0.61201759779543463</v>
          </cell>
          <cell r="CS64">
            <v>0.5881083568068074</v>
          </cell>
          <cell r="CT64">
            <v>0.60326100000000005</v>
          </cell>
          <cell r="CU64">
            <v>1.0549999999999999</v>
          </cell>
          <cell r="CV64">
            <v>1</v>
          </cell>
          <cell r="CW64">
            <v>3400089</v>
          </cell>
          <cell r="DA64">
            <v>0</v>
          </cell>
          <cell r="DF64">
            <v>0</v>
          </cell>
        </row>
        <row r="65">
          <cell r="B65">
            <v>3400090</v>
          </cell>
          <cell r="C65" t="str">
            <v>Johnston Memorial Hospital</v>
          </cell>
          <cell r="D65">
            <v>4</v>
          </cell>
          <cell r="E65">
            <v>36799</v>
          </cell>
          <cell r="F65">
            <v>12</v>
          </cell>
          <cell r="G65">
            <v>12</v>
          </cell>
          <cell r="H65">
            <v>1</v>
          </cell>
          <cell r="I65">
            <v>41142789</v>
          </cell>
          <cell r="J65">
            <v>102378585</v>
          </cell>
          <cell r="L65">
            <v>8217994</v>
          </cell>
          <cell r="M65">
            <v>3786846</v>
          </cell>
          <cell r="O65">
            <v>3881001</v>
          </cell>
          <cell r="P65">
            <v>1852640</v>
          </cell>
          <cell r="AA65">
            <v>41142789</v>
          </cell>
          <cell r="AB65">
            <v>102378585</v>
          </cell>
          <cell r="AD65">
            <v>8217994</v>
          </cell>
          <cell r="AE65">
            <v>3786846</v>
          </cell>
          <cell r="AG65">
            <v>3881001</v>
          </cell>
          <cell r="AH65">
            <v>1852640</v>
          </cell>
          <cell r="AL65">
            <v>0</v>
          </cell>
          <cell r="BE65">
            <v>0</v>
          </cell>
          <cell r="BF65">
            <v>0</v>
          </cell>
          <cell r="BH65">
            <v>0</v>
          </cell>
          <cell r="BI65">
            <v>0</v>
          </cell>
          <cell r="BK65">
            <v>0</v>
          </cell>
          <cell r="BL65">
            <v>0</v>
          </cell>
          <cell r="BN65">
            <v>1</v>
          </cell>
          <cell r="BO65">
            <v>41142789</v>
          </cell>
          <cell r="BP65">
            <v>102378585</v>
          </cell>
          <cell r="BR65">
            <v>8217994</v>
          </cell>
          <cell r="BS65">
            <v>3786846</v>
          </cell>
          <cell r="BU65">
            <v>3881001</v>
          </cell>
          <cell r="BV65">
            <v>1852640</v>
          </cell>
          <cell r="BX65">
            <v>0</v>
          </cell>
          <cell r="BY65">
            <v>0</v>
          </cell>
          <cell r="BZ65">
            <v>0</v>
          </cell>
          <cell r="CB65">
            <v>0</v>
          </cell>
          <cell r="CC65">
            <v>0</v>
          </cell>
          <cell r="CE65">
            <v>0</v>
          </cell>
          <cell r="CF65">
            <v>0</v>
          </cell>
          <cell r="CH65">
            <v>41142789</v>
          </cell>
          <cell r="CI65">
            <v>102378585</v>
          </cell>
          <cell r="CK65">
            <v>8217994</v>
          </cell>
          <cell r="CL65">
            <v>3786846</v>
          </cell>
          <cell r="CN65">
            <v>3881001</v>
          </cell>
          <cell r="CO65">
            <v>1852640</v>
          </cell>
          <cell r="CP65">
            <v>12098995</v>
          </cell>
          <cell r="CQ65">
            <v>5639486</v>
          </cell>
          <cell r="CR65">
            <v>0.46079931428521365</v>
          </cell>
          <cell r="CS65">
            <v>0.47736138176722964</v>
          </cell>
          <cell r="CT65">
            <v>0.46611200000000003</v>
          </cell>
          <cell r="CU65">
            <v>1.0549999999999999</v>
          </cell>
          <cell r="CV65">
            <v>1</v>
          </cell>
          <cell r="DA65">
            <v>0</v>
          </cell>
          <cell r="DF65">
            <v>0</v>
          </cell>
        </row>
        <row r="66">
          <cell r="B66">
            <v>3400091</v>
          </cell>
          <cell r="C66" t="str">
            <v>The Moses Cone Memorial Hospital</v>
          </cell>
          <cell r="D66">
            <v>0</v>
          </cell>
          <cell r="E66">
            <v>36799</v>
          </cell>
          <cell r="F66">
            <v>12</v>
          </cell>
          <cell r="G66">
            <v>12</v>
          </cell>
          <cell r="H66">
            <v>1</v>
          </cell>
          <cell r="I66">
            <v>348078059</v>
          </cell>
          <cell r="J66">
            <v>501074889</v>
          </cell>
          <cell r="L66">
            <v>34879324</v>
          </cell>
          <cell r="M66">
            <v>26643794</v>
          </cell>
          <cell r="O66">
            <v>11008229</v>
          </cell>
          <cell r="P66">
            <v>8086109</v>
          </cell>
          <cell r="U66">
            <v>2019139</v>
          </cell>
          <cell r="V66">
            <v>1152178</v>
          </cell>
          <cell r="AA66">
            <v>348078059</v>
          </cell>
          <cell r="AB66">
            <v>501074889</v>
          </cell>
          <cell r="AD66">
            <v>36898463</v>
          </cell>
          <cell r="AE66">
            <v>27795972</v>
          </cell>
          <cell r="AG66">
            <v>11008229</v>
          </cell>
          <cell r="AH66">
            <v>8086109</v>
          </cell>
          <cell r="AL66">
            <v>0</v>
          </cell>
          <cell r="BE66">
            <v>0</v>
          </cell>
          <cell r="BF66">
            <v>0</v>
          </cell>
          <cell r="BH66">
            <v>0</v>
          </cell>
          <cell r="BI66">
            <v>0</v>
          </cell>
          <cell r="BK66">
            <v>0</v>
          </cell>
          <cell r="BL66">
            <v>0</v>
          </cell>
          <cell r="BN66">
            <v>1</v>
          </cell>
          <cell r="BO66">
            <v>348078059</v>
          </cell>
          <cell r="BP66">
            <v>501074889</v>
          </cell>
          <cell r="BR66">
            <v>36898463</v>
          </cell>
          <cell r="BS66">
            <v>27795972</v>
          </cell>
          <cell r="BU66">
            <v>11008229</v>
          </cell>
          <cell r="BV66">
            <v>8086109</v>
          </cell>
          <cell r="BX66">
            <v>0</v>
          </cell>
          <cell r="BY66">
            <v>0</v>
          </cell>
          <cell r="BZ66">
            <v>0</v>
          </cell>
          <cell r="CB66">
            <v>0</v>
          </cell>
          <cell r="CC66">
            <v>0</v>
          </cell>
          <cell r="CE66">
            <v>0</v>
          </cell>
          <cell r="CF66">
            <v>0</v>
          </cell>
          <cell r="CH66">
            <v>348078059</v>
          </cell>
          <cell r="CI66">
            <v>501074889</v>
          </cell>
          <cell r="CK66">
            <v>36898463</v>
          </cell>
          <cell r="CL66">
            <v>27795972</v>
          </cell>
          <cell r="CN66">
            <v>11008229</v>
          </cell>
          <cell r="CO66">
            <v>8086109</v>
          </cell>
          <cell r="CP66">
            <v>47906692</v>
          </cell>
          <cell r="CQ66">
            <v>35882081</v>
          </cell>
          <cell r="CR66">
            <v>0.75330975168261072</v>
          </cell>
          <cell r="CS66">
            <v>0.73455130702677063</v>
          </cell>
          <cell r="CT66">
            <v>0.74899899999999997</v>
          </cell>
          <cell r="CU66">
            <v>1.0549999999999999</v>
          </cell>
          <cell r="CV66">
            <v>1</v>
          </cell>
          <cell r="DA66">
            <v>0</v>
          </cell>
          <cell r="DF66">
            <v>0</v>
          </cell>
        </row>
        <row r="67">
          <cell r="B67">
            <v>3400093</v>
          </cell>
          <cell r="C67" t="str">
            <v>Pender Memorial Hospital</v>
          </cell>
          <cell r="D67">
            <v>5</v>
          </cell>
          <cell r="E67">
            <v>36799</v>
          </cell>
          <cell r="F67">
            <v>12</v>
          </cell>
          <cell r="G67">
            <v>12</v>
          </cell>
          <cell r="H67">
            <v>1</v>
          </cell>
          <cell r="I67">
            <v>8973895</v>
          </cell>
          <cell r="J67">
            <v>17524414</v>
          </cell>
          <cell r="L67">
            <v>553041</v>
          </cell>
          <cell r="M67">
            <v>273858</v>
          </cell>
          <cell r="O67">
            <v>882197</v>
          </cell>
          <cell r="P67">
            <v>385759</v>
          </cell>
          <cell r="AA67">
            <v>8973895</v>
          </cell>
          <cell r="AB67">
            <v>17524414</v>
          </cell>
          <cell r="AD67">
            <v>553041</v>
          </cell>
          <cell r="AE67">
            <v>273858</v>
          </cell>
          <cell r="AG67">
            <v>882197</v>
          </cell>
          <cell r="AH67">
            <v>385759</v>
          </cell>
          <cell r="AL67">
            <v>0</v>
          </cell>
          <cell r="BE67">
            <v>0</v>
          </cell>
          <cell r="BF67">
            <v>0</v>
          </cell>
          <cell r="BH67">
            <v>0</v>
          </cell>
          <cell r="BI67">
            <v>0</v>
          </cell>
          <cell r="BK67">
            <v>0</v>
          </cell>
          <cell r="BL67">
            <v>0</v>
          </cell>
          <cell r="BN67">
            <v>1</v>
          </cell>
          <cell r="BO67">
            <v>8973895</v>
          </cell>
          <cell r="BP67">
            <v>17524414</v>
          </cell>
          <cell r="BR67">
            <v>553041</v>
          </cell>
          <cell r="BS67">
            <v>273858</v>
          </cell>
          <cell r="BU67">
            <v>882197</v>
          </cell>
          <cell r="BV67">
            <v>385759</v>
          </cell>
          <cell r="BX67">
            <v>0</v>
          </cell>
          <cell r="BY67">
            <v>0</v>
          </cell>
          <cell r="BZ67">
            <v>0</v>
          </cell>
          <cell r="CB67">
            <v>0</v>
          </cell>
          <cell r="CC67">
            <v>0</v>
          </cell>
          <cell r="CE67">
            <v>0</v>
          </cell>
          <cell r="CF67">
            <v>0</v>
          </cell>
          <cell r="CH67">
            <v>8973895</v>
          </cell>
          <cell r="CI67">
            <v>17524414</v>
          </cell>
          <cell r="CK67">
            <v>553041</v>
          </cell>
          <cell r="CL67">
            <v>273858</v>
          </cell>
          <cell r="CN67">
            <v>882197</v>
          </cell>
          <cell r="CO67">
            <v>385759</v>
          </cell>
          <cell r="CP67">
            <v>1435238</v>
          </cell>
          <cell r="CQ67">
            <v>659617</v>
          </cell>
          <cell r="CR67">
            <v>0.49518570955860414</v>
          </cell>
          <cell r="CS67">
            <v>0.43727081366180115</v>
          </cell>
          <cell r="CT67">
            <v>0.45958700000000002</v>
          </cell>
          <cell r="CU67">
            <v>1.0549999999999999</v>
          </cell>
          <cell r="CV67">
            <v>1</v>
          </cell>
          <cell r="DA67">
            <v>0</v>
          </cell>
          <cell r="DF67">
            <v>0</v>
          </cell>
        </row>
        <row r="68">
          <cell r="B68">
            <v>3400096</v>
          </cell>
          <cell r="C68" t="str">
            <v>Lexington Memorial</v>
          </cell>
          <cell r="D68">
            <v>0</v>
          </cell>
          <cell r="E68">
            <v>36799</v>
          </cell>
          <cell r="F68">
            <v>12</v>
          </cell>
          <cell r="G68">
            <v>12</v>
          </cell>
          <cell r="H68">
            <v>1</v>
          </cell>
          <cell r="I68">
            <v>33675343</v>
          </cell>
          <cell r="J68">
            <v>62011953</v>
          </cell>
          <cell r="L68">
            <v>3181977</v>
          </cell>
          <cell r="M68">
            <v>2362115</v>
          </cell>
          <cell r="O68">
            <v>2486232</v>
          </cell>
          <cell r="P68">
            <v>1325171</v>
          </cell>
          <cell r="AA68">
            <v>33675343</v>
          </cell>
          <cell r="AB68">
            <v>62011953</v>
          </cell>
          <cell r="AD68">
            <v>3181977</v>
          </cell>
          <cell r="AE68">
            <v>2362115</v>
          </cell>
          <cell r="AG68">
            <v>2486232</v>
          </cell>
          <cell r="AH68">
            <v>1325171</v>
          </cell>
          <cell r="AL68">
            <v>0</v>
          </cell>
          <cell r="BE68">
            <v>0</v>
          </cell>
          <cell r="BF68">
            <v>0</v>
          </cell>
          <cell r="BH68">
            <v>0</v>
          </cell>
          <cell r="BI68">
            <v>0</v>
          </cell>
          <cell r="BK68">
            <v>0</v>
          </cell>
          <cell r="BL68">
            <v>0</v>
          </cell>
          <cell r="BN68">
            <v>1</v>
          </cell>
          <cell r="BO68">
            <v>33675343</v>
          </cell>
          <cell r="BP68">
            <v>62011953</v>
          </cell>
          <cell r="BR68">
            <v>3181977</v>
          </cell>
          <cell r="BS68">
            <v>2362115</v>
          </cell>
          <cell r="BU68">
            <v>2486232</v>
          </cell>
          <cell r="BV68">
            <v>1325171</v>
          </cell>
          <cell r="BX68">
            <v>0</v>
          </cell>
          <cell r="BY68">
            <v>0</v>
          </cell>
          <cell r="BZ68">
            <v>0</v>
          </cell>
          <cell r="CB68">
            <v>0</v>
          </cell>
          <cell r="CC68">
            <v>0</v>
          </cell>
          <cell r="CE68">
            <v>0</v>
          </cell>
          <cell r="CF68">
            <v>0</v>
          </cell>
          <cell r="CH68">
            <v>33675343</v>
          </cell>
          <cell r="CI68">
            <v>62011953</v>
          </cell>
          <cell r="CK68">
            <v>3181977</v>
          </cell>
          <cell r="CL68">
            <v>2362115</v>
          </cell>
          <cell r="CN68">
            <v>2486232</v>
          </cell>
          <cell r="CO68">
            <v>1325171</v>
          </cell>
          <cell r="CP68">
            <v>5668209</v>
          </cell>
          <cell r="CQ68">
            <v>3687286</v>
          </cell>
          <cell r="CR68">
            <v>0.74234194653198315</v>
          </cell>
          <cell r="CS68">
            <v>0.53300375829769708</v>
          </cell>
          <cell r="CT68">
            <v>0.65051999999999999</v>
          </cell>
          <cell r="CU68">
            <v>1.0549999999999999</v>
          </cell>
          <cell r="CV68">
            <v>1</v>
          </cell>
          <cell r="DA68">
            <v>0</v>
          </cell>
          <cell r="DF68">
            <v>0</v>
          </cell>
        </row>
        <row r="69">
          <cell r="B69">
            <v>3400097</v>
          </cell>
          <cell r="C69" t="str">
            <v>Hugh Chatham Memorial</v>
          </cell>
          <cell r="D69">
            <v>0</v>
          </cell>
          <cell r="E69">
            <v>36799</v>
          </cell>
          <cell r="F69">
            <v>12</v>
          </cell>
          <cell r="G69">
            <v>12</v>
          </cell>
          <cell r="H69">
            <v>1</v>
          </cell>
          <cell r="I69">
            <v>30322936</v>
          </cell>
          <cell r="J69">
            <v>48554443</v>
          </cell>
          <cell r="L69">
            <v>1828079</v>
          </cell>
          <cell r="M69">
            <v>1053387</v>
          </cell>
          <cell r="O69">
            <v>1665662</v>
          </cell>
          <cell r="P69">
            <v>935450</v>
          </cell>
          <cell r="AA69">
            <v>30322936</v>
          </cell>
          <cell r="AB69">
            <v>48554443</v>
          </cell>
          <cell r="AD69">
            <v>1828079</v>
          </cell>
          <cell r="AE69">
            <v>1053387</v>
          </cell>
          <cell r="AG69">
            <v>1665662</v>
          </cell>
          <cell r="AH69">
            <v>935450</v>
          </cell>
          <cell r="AL69">
            <v>0</v>
          </cell>
          <cell r="BE69">
            <v>0</v>
          </cell>
          <cell r="BF69">
            <v>0</v>
          </cell>
          <cell r="BH69">
            <v>0</v>
          </cell>
          <cell r="BI69">
            <v>0</v>
          </cell>
          <cell r="BK69">
            <v>0</v>
          </cell>
          <cell r="BL69">
            <v>0</v>
          </cell>
          <cell r="BN69">
            <v>1</v>
          </cell>
          <cell r="BO69">
            <v>30322936</v>
          </cell>
          <cell r="BP69">
            <v>48554443</v>
          </cell>
          <cell r="BR69">
            <v>1828079</v>
          </cell>
          <cell r="BS69">
            <v>1053387</v>
          </cell>
          <cell r="BU69">
            <v>1665662</v>
          </cell>
          <cell r="BV69">
            <v>935450</v>
          </cell>
          <cell r="BX69">
            <v>0</v>
          </cell>
          <cell r="BY69">
            <v>0</v>
          </cell>
          <cell r="BZ69">
            <v>0</v>
          </cell>
          <cell r="CB69">
            <v>0</v>
          </cell>
          <cell r="CC69">
            <v>0</v>
          </cell>
          <cell r="CE69">
            <v>0</v>
          </cell>
          <cell r="CF69">
            <v>0</v>
          </cell>
          <cell r="CH69">
            <v>30322936</v>
          </cell>
          <cell r="CI69">
            <v>48554443</v>
          </cell>
          <cell r="CK69">
            <v>1828079</v>
          </cell>
          <cell r="CL69">
            <v>1053387</v>
          </cell>
          <cell r="CN69">
            <v>1665662</v>
          </cell>
          <cell r="CO69">
            <v>935450</v>
          </cell>
          <cell r="CP69">
            <v>3493741</v>
          </cell>
          <cell r="CQ69">
            <v>1988837</v>
          </cell>
          <cell r="CR69">
            <v>0.57622619153767429</v>
          </cell>
          <cell r="CS69">
            <v>0.56160853762648122</v>
          </cell>
          <cell r="CT69">
            <v>0.56925700000000001</v>
          </cell>
          <cell r="CU69">
            <v>1.0549999999999999</v>
          </cell>
          <cell r="CV69">
            <v>1</v>
          </cell>
          <cell r="DA69">
            <v>0</v>
          </cell>
          <cell r="DF69">
            <v>0</v>
          </cell>
        </row>
        <row r="70">
          <cell r="B70">
            <v>3400098</v>
          </cell>
          <cell r="C70" t="str">
            <v>Mercy Hospitals Inc</v>
          </cell>
          <cell r="D70">
            <v>4</v>
          </cell>
          <cell r="E70">
            <v>36891</v>
          </cell>
          <cell r="F70">
            <v>12</v>
          </cell>
          <cell r="G70">
            <v>3</v>
          </cell>
          <cell r="H70">
            <v>0.25</v>
          </cell>
          <cell r="I70">
            <v>102684503</v>
          </cell>
          <cell r="J70">
            <v>243064034</v>
          </cell>
          <cell r="L70">
            <v>6284287</v>
          </cell>
          <cell r="M70">
            <v>3056722</v>
          </cell>
          <cell r="O70">
            <v>1787871</v>
          </cell>
          <cell r="P70">
            <v>663543</v>
          </cell>
          <cell r="R70">
            <v>3494876</v>
          </cell>
          <cell r="S70">
            <v>3884499</v>
          </cell>
          <cell r="U70">
            <v>265062</v>
          </cell>
          <cell r="V70">
            <v>152650</v>
          </cell>
          <cell r="AA70">
            <v>106179379</v>
          </cell>
          <cell r="AB70">
            <v>246948533</v>
          </cell>
          <cell r="AD70">
            <v>6549349</v>
          </cell>
          <cell r="AE70">
            <v>3209372</v>
          </cell>
          <cell r="AG70">
            <v>1787871</v>
          </cell>
          <cell r="AH70">
            <v>663543</v>
          </cell>
          <cell r="AJ70">
            <v>12</v>
          </cell>
          <cell r="AK70">
            <v>9</v>
          </cell>
          <cell r="AL70">
            <v>0.75</v>
          </cell>
          <cell r="AM70">
            <v>117739584</v>
          </cell>
          <cell r="AN70">
            <v>281464597</v>
          </cell>
          <cell r="AP70">
            <v>8149704</v>
          </cell>
          <cell r="AQ70">
            <v>4021012</v>
          </cell>
          <cell r="AS70">
            <v>1694986</v>
          </cell>
          <cell r="AT70">
            <v>553519</v>
          </cell>
          <cell r="AV70">
            <v>3907708</v>
          </cell>
          <cell r="AW70">
            <v>4430746</v>
          </cell>
          <cell r="AY70">
            <v>671466</v>
          </cell>
          <cell r="AZ70">
            <v>425547</v>
          </cell>
          <cell r="BE70">
            <v>121647292</v>
          </cell>
          <cell r="BF70">
            <v>285895343</v>
          </cell>
          <cell r="BH70">
            <v>8821170</v>
          </cell>
          <cell r="BI70">
            <v>4446559</v>
          </cell>
          <cell r="BK70">
            <v>1694986</v>
          </cell>
          <cell r="BL70">
            <v>553519</v>
          </cell>
          <cell r="BN70">
            <v>0.25</v>
          </cell>
          <cell r="BO70">
            <v>26544844.75</v>
          </cell>
          <cell r="BP70">
            <v>61737133.25</v>
          </cell>
          <cell r="BR70">
            <v>1637337.25</v>
          </cell>
          <cell r="BS70">
            <v>802343</v>
          </cell>
          <cell r="BU70">
            <v>446967.75</v>
          </cell>
          <cell r="BV70">
            <v>165885.75</v>
          </cell>
          <cell r="BX70">
            <v>0.75</v>
          </cell>
          <cell r="BY70">
            <v>91235469</v>
          </cell>
          <cell r="BZ70">
            <v>214421507.25</v>
          </cell>
          <cell r="CB70">
            <v>6615877.5</v>
          </cell>
          <cell r="CC70">
            <v>3334919.25</v>
          </cell>
          <cell r="CE70">
            <v>1271239.5</v>
          </cell>
          <cell r="CF70">
            <v>415139.25</v>
          </cell>
          <cell r="CH70">
            <v>117780313.75</v>
          </cell>
          <cell r="CI70">
            <v>276158640.5</v>
          </cell>
          <cell r="CK70">
            <v>8253214.75</v>
          </cell>
          <cell r="CL70">
            <v>4137262.25</v>
          </cell>
          <cell r="CN70">
            <v>1718207.25</v>
          </cell>
          <cell r="CO70">
            <v>581025</v>
          </cell>
          <cell r="CP70">
            <v>9971422</v>
          </cell>
          <cell r="CQ70">
            <v>4718287.25</v>
          </cell>
          <cell r="CR70">
            <v>0.50129099694152512</v>
          </cell>
          <cell r="CS70">
            <v>0.33815769314208166</v>
          </cell>
          <cell r="CT70">
            <v>0.47318100000000002</v>
          </cell>
          <cell r="CU70">
            <v>1.05</v>
          </cell>
          <cell r="CV70">
            <v>1</v>
          </cell>
          <cell r="DA70">
            <v>0</v>
          </cell>
          <cell r="DF70">
            <v>0</v>
          </cell>
        </row>
        <row r="71">
          <cell r="B71">
            <v>3400099</v>
          </cell>
          <cell r="C71" t="str">
            <v>Roanoke Chowan Hospital</v>
          </cell>
          <cell r="D71">
            <v>4</v>
          </cell>
          <cell r="E71">
            <v>36799</v>
          </cell>
          <cell r="F71">
            <v>12</v>
          </cell>
          <cell r="G71">
            <v>12</v>
          </cell>
          <cell r="H71">
            <v>1</v>
          </cell>
          <cell r="I71">
            <v>27806836</v>
          </cell>
          <cell r="J71">
            <v>56061474</v>
          </cell>
          <cell r="L71">
            <v>4231018</v>
          </cell>
          <cell r="M71">
            <v>2401511</v>
          </cell>
          <cell r="O71">
            <v>4032660</v>
          </cell>
          <cell r="P71">
            <v>1700587</v>
          </cell>
          <cell r="R71">
            <v>0</v>
          </cell>
          <cell r="S71">
            <v>0</v>
          </cell>
          <cell r="U71">
            <v>905445</v>
          </cell>
          <cell r="V71">
            <v>881567</v>
          </cell>
          <cell r="AA71">
            <v>27806836</v>
          </cell>
          <cell r="AB71">
            <v>56061474</v>
          </cell>
          <cell r="AD71">
            <v>5136463</v>
          </cell>
          <cell r="AE71">
            <v>3283078</v>
          </cell>
          <cell r="AG71">
            <v>4032660</v>
          </cell>
          <cell r="AH71">
            <v>1700587</v>
          </cell>
          <cell r="AL71">
            <v>0</v>
          </cell>
          <cell r="BE71">
            <v>0</v>
          </cell>
          <cell r="BF71">
            <v>0</v>
          </cell>
          <cell r="BH71">
            <v>0</v>
          </cell>
          <cell r="BI71">
            <v>0</v>
          </cell>
          <cell r="BK71">
            <v>0</v>
          </cell>
          <cell r="BL71">
            <v>0</v>
          </cell>
          <cell r="BN71">
            <v>1</v>
          </cell>
          <cell r="BO71">
            <v>27806836</v>
          </cell>
          <cell r="BP71">
            <v>56061474</v>
          </cell>
          <cell r="BR71">
            <v>5136463</v>
          </cell>
          <cell r="BS71">
            <v>3283078</v>
          </cell>
          <cell r="BU71">
            <v>4032660</v>
          </cell>
          <cell r="BV71">
            <v>1700587</v>
          </cell>
          <cell r="BX71">
            <v>0</v>
          </cell>
          <cell r="BY71">
            <v>0</v>
          </cell>
          <cell r="BZ71">
            <v>0</v>
          </cell>
          <cell r="CB71">
            <v>0</v>
          </cell>
          <cell r="CC71">
            <v>0</v>
          </cell>
          <cell r="CE71">
            <v>0</v>
          </cell>
          <cell r="CF71">
            <v>0</v>
          </cell>
          <cell r="CH71">
            <v>27806836</v>
          </cell>
          <cell r="CI71">
            <v>56061474</v>
          </cell>
          <cell r="CK71">
            <v>5136463</v>
          </cell>
          <cell r="CL71">
            <v>3283078</v>
          </cell>
          <cell r="CN71">
            <v>4032660</v>
          </cell>
          <cell r="CO71">
            <v>1700587</v>
          </cell>
          <cell r="CP71">
            <v>9169123</v>
          </cell>
          <cell r="CQ71">
            <v>4983665</v>
          </cell>
          <cell r="CR71">
            <v>0.6391709625865114</v>
          </cell>
          <cell r="CS71">
            <v>0.4217035405910739</v>
          </cell>
          <cell r="CT71">
            <v>0.54352699999999998</v>
          </cell>
          <cell r="CU71">
            <v>1.0549999999999999</v>
          </cell>
          <cell r="CV71">
            <v>1</v>
          </cell>
          <cell r="DA71">
            <v>0</v>
          </cell>
          <cell r="DF71">
            <v>0</v>
          </cell>
        </row>
        <row r="72">
          <cell r="B72">
            <v>3400104</v>
          </cell>
          <cell r="C72" t="str">
            <v>Crawley Memorial Hospital</v>
          </cell>
          <cell r="D72">
            <v>0</v>
          </cell>
          <cell r="E72">
            <v>36891</v>
          </cell>
          <cell r="F72">
            <v>12</v>
          </cell>
          <cell r="G72">
            <v>3</v>
          </cell>
          <cell r="H72">
            <v>0.25</v>
          </cell>
          <cell r="I72">
            <v>2225485</v>
          </cell>
          <cell r="J72">
            <v>2182508</v>
          </cell>
          <cell r="L72">
            <v>7564</v>
          </cell>
          <cell r="M72">
            <v>15192</v>
          </cell>
          <cell r="O72">
            <v>9347</v>
          </cell>
          <cell r="P72">
            <v>11256</v>
          </cell>
          <cell r="AA72">
            <v>2225485</v>
          </cell>
          <cell r="AB72">
            <v>2182508</v>
          </cell>
          <cell r="AD72">
            <v>7564</v>
          </cell>
          <cell r="AE72">
            <v>15192</v>
          </cell>
          <cell r="AG72">
            <v>9347</v>
          </cell>
          <cell r="AH72">
            <v>11256</v>
          </cell>
          <cell r="AJ72">
            <v>12</v>
          </cell>
          <cell r="AK72">
            <v>9</v>
          </cell>
          <cell r="AL72">
            <v>0.75</v>
          </cell>
          <cell r="AM72">
            <v>2189464</v>
          </cell>
          <cell r="AN72">
            <v>2497370</v>
          </cell>
          <cell r="AP72">
            <v>4923</v>
          </cell>
          <cell r="AQ72">
            <v>-24810</v>
          </cell>
          <cell r="AS72">
            <v>2787</v>
          </cell>
          <cell r="AT72">
            <v>3189</v>
          </cell>
          <cell r="BE72">
            <v>2189464</v>
          </cell>
          <cell r="BF72">
            <v>2497370</v>
          </cell>
          <cell r="BH72">
            <v>4923</v>
          </cell>
          <cell r="BI72">
            <v>-24810</v>
          </cell>
          <cell r="BK72">
            <v>2787</v>
          </cell>
          <cell r="BL72">
            <v>3189</v>
          </cell>
          <cell r="BN72">
            <v>0.25</v>
          </cell>
          <cell r="BO72">
            <v>556371.25</v>
          </cell>
          <cell r="BP72">
            <v>545627</v>
          </cell>
          <cell r="BR72">
            <v>1891</v>
          </cell>
          <cell r="BS72">
            <v>3798</v>
          </cell>
          <cell r="BU72">
            <v>2336.75</v>
          </cell>
          <cell r="BV72">
            <v>2814</v>
          </cell>
          <cell r="BX72">
            <v>0.75</v>
          </cell>
          <cell r="BY72">
            <v>1642098</v>
          </cell>
          <cell r="BZ72">
            <v>1873027.5</v>
          </cell>
          <cell r="CB72">
            <v>3692.25</v>
          </cell>
          <cell r="CC72">
            <v>-18607.5</v>
          </cell>
          <cell r="CE72">
            <v>2090.25</v>
          </cell>
          <cell r="CF72">
            <v>2391.75</v>
          </cell>
          <cell r="CH72">
            <v>2198469.25</v>
          </cell>
          <cell r="CI72">
            <v>2418654.5</v>
          </cell>
          <cell r="CK72">
            <v>5583.25</v>
          </cell>
          <cell r="CL72">
            <v>-14809.5</v>
          </cell>
          <cell r="CN72">
            <v>4427</v>
          </cell>
          <cell r="CO72">
            <v>5205.75</v>
          </cell>
          <cell r="CP72">
            <v>10010.25</v>
          </cell>
          <cell r="CQ72">
            <v>-9603.75</v>
          </cell>
          <cell r="CR72">
            <v>-2.6524873505574709</v>
          </cell>
          <cell r="CS72">
            <v>1.1759091935848205</v>
          </cell>
          <cell r="CT72">
            <v>-0.95939200000000002</v>
          </cell>
          <cell r="CU72">
            <v>1.05</v>
          </cell>
          <cell r="CV72">
            <v>1</v>
          </cell>
          <cell r="DA72">
            <v>0</v>
          </cell>
          <cell r="DF72">
            <v>0</v>
          </cell>
        </row>
        <row r="73">
          <cell r="B73">
            <v>3400002</v>
          </cell>
          <cell r="C73" t="str">
            <v>St. Joseph's Hospital Closed</v>
          </cell>
        </row>
        <row r="74">
          <cell r="B74">
            <v>3400106</v>
          </cell>
          <cell r="C74" t="str">
            <v>Sand Hills Regional Medical Center</v>
          </cell>
          <cell r="D74">
            <v>0</v>
          </cell>
          <cell r="E74">
            <v>36799</v>
          </cell>
          <cell r="F74">
            <v>12</v>
          </cell>
          <cell r="G74">
            <v>12</v>
          </cell>
          <cell r="H74">
            <v>1</v>
          </cell>
          <cell r="I74">
            <v>15662269</v>
          </cell>
          <cell r="J74">
            <v>50859201</v>
          </cell>
          <cell r="L74">
            <v>5725653</v>
          </cell>
          <cell r="M74">
            <v>1870008</v>
          </cell>
          <cell r="O74">
            <v>2436613</v>
          </cell>
          <cell r="P74">
            <v>681646</v>
          </cell>
          <cell r="AA74">
            <v>15662269</v>
          </cell>
          <cell r="AB74">
            <v>50859201</v>
          </cell>
          <cell r="AD74">
            <v>5725653</v>
          </cell>
          <cell r="AE74">
            <v>1870008</v>
          </cell>
          <cell r="AG74">
            <v>2436613</v>
          </cell>
          <cell r="AH74">
            <v>681646</v>
          </cell>
          <cell r="AL74">
            <v>0</v>
          </cell>
          <cell r="BE74">
            <v>0</v>
          </cell>
          <cell r="BF74">
            <v>0</v>
          </cell>
          <cell r="BH74">
            <v>0</v>
          </cell>
          <cell r="BI74">
            <v>0</v>
          </cell>
          <cell r="BK74">
            <v>0</v>
          </cell>
          <cell r="BL74">
            <v>0</v>
          </cell>
          <cell r="BN74">
            <v>1</v>
          </cell>
          <cell r="BO74">
            <v>15662269</v>
          </cell>
          <cell r="BP74">
            <v>50859201</v>
          </cell>
          <cell r="BR74">
            <v>5725653</v>
          </cell>
          <cell r="BS74">
            <v>1870008</v>
          </cell>
          <cell r="BU74">
            <v>2436613</v>
          </cell>
          <cell r="BV74">
            <v>681646</v>
          </cell>
          <cell r="BX74">
            <v>0</v>
          </cell>
          <cell r="BY74">
            <v>0</v>
          </cell>
          <cell r="BZ74">
            <v>0</v>
          </cell>
          <cell r="CB74">
            <v>0</v>
          </cell>
          <cell r="CC74">
            <v>0</v>
          </cell>
          <cell r="CE74">
            <v>0</v>
          </cell>
          <cell r="CF74">
            <v>0</v>
          </cell>
          <cell r="CH74">
            <v>15662269</v>
          </cell>
          <cell r="CI74">
            <v>50859201</v>
          </cell>
          <cell r="CK74">
            <v>5725653</v>
          </cell>
          <cell r="CL74">
            <v>1870008</v>
          </cell>
          <cell r="CN74">
            <v>2436613</v>
          </cell>
          <cell r="CO74">
            <v>681646</v>
          </cell>
          <cell r="CP74">
            <v>8162266</v>
          </cell>
          <cell r="CQ74">
            <v>2551654</v>
          </cell>
          <cell r="CR74">
            <v>0.3266016994044173</v>
          </cell>
          <cell r="CS74">
            <v>0.27975144185802175</v>
          </cell>
          <cell r="CT74">
            <v>0.312616</v>
          </cell>
          <cell r="CU74">
            <v>1.0549999999999999</v>
          </cell>
          <cell r="CV74">
            <v>1</v>
          </cell>
          <cell r="DA74">
            <v>0</v>
          </cell>
          <cell r="DF74">
            <v>0</v>
          </cell>
        </row>
        <row r="75">
          <cell r="B75">
            <v>3400107</v>
          </cell>
          <cell r="C75" t="str">
            <v>Heritage Hospital</v>
          </cell>
          <cell r="D75">
            <v>4</v>
          </cell>
          <cell r="E75">
            <v>36799</v>
          </cell>
          <cell r="F75">
            <v>12</v>
          </cell>
          <cell r="G75">
            <v>12</v>
          </cell>
          <cell r="H75">
            <v>1</v>
          </cell>
          <cell r="I75">
            <v>26133158</v>
          </cell>
          <cell r="J75">
            <v>50999927</v>
          </cell>
          <cell r="L75">
            <v>6120167</v>
          </cell>
          <cell r="M75">
            <v>3421970</v>
          </cell>
          <cell r="O75">
            <v>2247800</v>
          </cell>
          <cell r="P75">
            <v>977150</v>
          </cell>
          <cell r="R75">
            <v>0</v>
          </cell>
          <cell r="S75">
            <v>0</v>
          </cell>
          <cell r="U75">
            <v>449140</v>
          </cell>
          <cell r="V75">
            <v>174229</v>
          </cell>
          <cell r="AA75">
            <v>26133158</v>
          </cell>
          <cell r="AB75">
            <v>50999927</v>
          </cell>
          <cell r="AD75">
            <v>6569307</v>
          </cell>
          <cell r="AE75">
            <v>3596199</v>
          </cell>
          <cell r="AG75">
            <v>2247800</v>
          </cell>
          <cell r="AH75">
            <v>977150</v>
          </cell>
          <cell r="AL75">
            <v>0</v>
          </cell>
          <cell r="BE75">
            <v>0</v>
          </cell>
          <cell r="BF75">
            <v>0</v>
          </cell>
          <cell r="BH75">
            <v>0</v>
          </cell>
          <cell r="BI75">
            <v>0</v>
          </cell>
          <cell r="BK75">
            <v>0</v>
          </cell>
          <cell r="BL75">
            <v>0</v>
          </cell>
          <cell r="BN75">
            <v>1</v>
          </cell>
          <cell r="BO75">
            <v>26133158</v>
          </cell>
          <cell r="BP75">
            <v>50999927</v>
          </cell>
          <cell r="BR75">
            <v>6569307</v>
          </cell>
          <cell r="BS75">
            <v>3596199</v>
          </cell>
          <cell r="BU75">
            <v>2247800</v>
          </cell>
          <cell r="BV75">
            <v>977150</v>
          </cell>
          <cell r="BX75">
            <v>0</v>
          </cell>
          <cell r="BY75">
            <v>0</v>
          </cell>
          <cell r="BZ75">
            <v>0</v>
          </cell>
          <cell r="CB75">
            <v>0</v>
          </cell>
          <cell r="CC75">
            <v>0</v>
          </cell>
          <cell r="CE75">
            <v>0</v>
          </cell>
          <cell r="CF75">
            <v>0</v>
          </cell>
          <cell r="CH75">
            <v>26133158</v>
          </cell>
          <cell r="CI75">
            <v>50999927</v>
          </cell>
          <cell r="CK75">
            <v>6569307</v>
          </cell>
          <cell r="CL75">
            <v>3596199</v>
          </cell>
          <cell r="CN75">
            <v>2247800</v>
          </cell>
          <cell r="CO75">
            <v>977150</v>
          </cell>
          <cell r="CP75">
            <v>8817107</v>
          </cell>
          <cell r="CQ75">
            <v>4573349</v>
          </cell>
          <cell r="CR75">
            <v>0.54742440869333708</v>
          </cell>
          <cell r="CS75">
            <v>0.43471394252157664</v>
          </cell>
          <cell r="CT75">
            <v>0.51868999999999998</v>
          </cell>
          <cell r="CU75">
            <v>1.0549999999999999</v>
          </cell>
          <cell r="CV75">
            <v>1</v>
          </cell>
          <cell r="DA75">
            <v>0</v>
          </cell>
          <cell r="DF75">
            <v>0</v>
          </cell>
        </row>
        <row r="76">
          <cell r="B76">
            <v>3400109</v>
          </cell>
          <cell r="C76" t="str">
            <v>Albemarle Hospital</v>
          </cell>
          <cell r="D76">
            <v>4</v>
          </cell>
          <cell r="E76">
            <v>36799</v>
          </cell>
          <cell r="F76">
            <v>12</v>
          </cell>
          <cell r="G76">
            <v>12</v>
          </cell>
          <cell r="H76">
            <v>1</v>
          </cell>
          <cell r="I76">
            <v>60084737</v>
          </cell>
          <cell r="J76">
            <v>138538440</v>
          </cell>
          <cell r="L76">
            <v>8201924</v>
          </cell>
          <cell r="M76">
            <v>4267496</v>
          </cell>
          <cell r="O76">
            <v>3299739</v>
          </cell>
          <cell r="P76">
            <v>1428237</v>
          </cell>
          <cell r="AA76">
            <v>60084737</v>
          </cell>
          <cell r="AB76">
            <v>138538440</v>
          </cell>
          <cell r="AD76">
            <v>8201924</v>
          </cell>
          <cell r="AE76">
            <v>4267496</v>
          </cell>
          <cell r="AG76">
            <v>3299739</v>
          </cell>
          <cell r="AH76">
            <v>1428237</v>
          </cell>
          <cell r="AL76">
            <v>0</v>
          </cell>
          <cell r="BE76">
            <v>0</v>
          </cell>
          <cell r="BF76">
            <v>0</v>
          </cell>
          <cell r="BH76">
            <v>0</v>
          </cell>
          <cell r="BI76">
            <v>0</v>
          </cell>
          <cell r="BK76">
            <v>0</v>
          </cell>
          <cell r="BL76">
            <v>0</v>
          </cell>
          <cell r="BN76">
            <v>1</v>
          </cell>
          <cell r="BO76">
            <v>60084737</v>
          </cell>
          <cell r="BP76">
            <v>138538440</v>
          </cell>
          <cell r="BR76">
            <v>8201924</v>
          </cell>
          <cell r="BS76">
            <v>4267496</v>
          </cell>
          <cell r="BU76">
            <v>3299739</v>
          </cell>
          <cell r="BV76">
            <v>1428237</v>
          </cell>
          <cell r="BX76">
            <v>0</v>
          </cell>
          <cell r="BY76">
            <v>0</v>
          </cell>
          <cell r="BZ76">
            <v>0</v>
          </cell>
          <cell r="CB76">
            <v>0</v>
          </cell>
          <cell r="CC76">
            <v>0</v>
          </cell>
          <cell r="CE76">
            <v>0</v>
          </cell>
          <cell r="CF76">
            <v>0</v>
          </cell>
          <cell r="CH76">
            <v>60084737</v>
          </cell>
          <cell r="CI76">
            <v>138538440</v>
          </cell>
          <cell r="CK76">
            <v>8201924</v>
          </cell>
          <cell r="CL76">
            <v>4267496</v>
          </cell>
          <cell r="CN76">
            <v>3299739</v>
          </cell>
          <cell r="CO76">
            <v>1428237</v>
          </cell>
          <cell r="CP76">
            <v>11501663</v>
          </cell>
          <cell r="CQ76">
            <v>5695733</v>
          </cell>
          <cell r="CR76">
            <v>0.52030426031745725</v>
          </cell>
          <cell r="CS76">
            <v>0.43283332409017805</v>
          </cell>
          <cell r="CT76">
            <v>0.49520999999999998</v>
          </cell>
          <cell r="CU76">
            <v>1.0549999999999999</v>
          </cell>
          <cell r="CV76">
            <v>1</v>
          </cell>
          <cell r="DA76">
            <v>0</v>
          </cell>
          <cell r="DF76">
            <v>0</v>
          </cell>
        </row>
        <row r="77">
          <cell r="B77">
            <v>3401311</v>
          </cell>
          <cell r="C77" t="str">
            <v>Chatham Hospital Inc.</v>
          </cell>
          <cell r="D77">
            <v>1</v>
          </cell>
          <cell r="E77">
            <v>36799</v>
          </cell>
          <cell r="F77">
            <v>12</v>
          </cell>
          <cell r="G77">
            <v>12</v>
          </cell>
          <cell r="H77">
            <v>1</v>
          </cell>
          <cell r="I77">
            <v>8678267</v>
          </cell>
          <cell r="J77">
            <v>17590154</v>
          </cell>
          <cell r="L77">
            <v>431562</v>
          </cell>
          <cell r="M77">
            <v>231225</v>
          </cell>
          <cell r="O77">
            <v>456469</v>
          </cell>
          <cell r="P77">
            <v>218559</v>
          </cell>
          <cell r="AA77">
            <v>8678267</v>
          </cell>
          <cell r="AB77">
            <v>17590154</v>
          </cell>
          <cell r="AD77">
            <v>431562</v>
          </cell>
          <cell r="AE77">
            <v>231225</v>
          </cell>
          <cell r="AG77">
            <v>456469</v>
          </cell>
          <cell r="AH77">
            <v>218559</v>
          </cell>
          <cell r="AL77">
            <v>0</v>
          </cell>
          <cell r="BE77">
            <v>0</v>
          </cell>
          <cell r="BF77">
            <v>0</v>
          </cell>
          <cell r="BH77">
            <v>0</v>
          </cell>
          <cell r="BI77">
            <v>0</v>
          </cell>
          <cell r="BK77">
            <v>0</v>
          </cell>
          <cell r="BL77">
            <v>0</v>
          </cell>
          <cell r="BN77">
            <v>1</v>
          </cell>
          <cell r="BO77">
            <v>8678267</v>
          </cell>
          <cell r="BP77">
            <v>17590154</v>
          </cell>
          <cell r="BR77">
            <v>431562</v>
          </cell>
          <cell r="BS77">
            <v>231225</v>
          </cell>
          <cell r="BU77">
            <v>456469</v>
          </cell>
          <cell r="BV77">
            <v>218559</v>
          </cell>
          <cell r="BX77">
            <v>0</v>
          </cell>
          <cell r="BY77">
            <v>0</v>
          </cell>
          <cell r="BZ77">
            <v>0</v>
          </cell>
          <cell r="CB77">
            <v>0</v>
          </cell>
          <cell r="CC77">
            <v>0</v>
          </cell>
          <cell r="CE77">
            <v>0</v>
          </cell>
          <cell r="CF77">
            <v>0</v>
          </cell>
          <cell r="CH77">
            <v>8678267</v>
          </cell>
          <cell r="CI77">
            <v>17590154</v>
          </cell>
          <cell r="CK77">
            <v>431562</v>
          </cell>
          <cell r="CL77">
            <v>231225</v>
          </cell>
          <cell r="CN77">
            <v>456469</v>
          </cell>
          <cell r="CO77">
            <v>218559</v>
          </cell>
          <cell r="CP77">
            <v>888031</v>
          </cell>
          <cell r="CQ77">
            <v>449784</v>
          </cell>
          <cell r="CR77">
            <v>0.53578628331502776</v>
          </cell>
          <cell r="CS77">
            <v>0.47880359893004781</v>
          </cell>
          <cell r="CT77">
            <v>0.50649599999999995</v>
          </cell>
          <cell r="CU77">
            <v>1.0549999999999999</v>
          </cell>
          <cell r="CV77">
            <v>1</v>
          </cell>
          <cell r="DA77">
            <v>0</v>
          </cell>
          <cell r="DF77">
            <v>0</v>
          </cell>
        </row>
        <row r="78">
          <cell r="B78">
            <v>3400112</v>
          </cell>
          <cell r="C78" t="str">
            <v>Washington County Hospital</v>
          </cell>
          <cell r="D78">
            <v>0</v>
          </cell>
          <cell r="E78">
            <v>36799</v>
          </cell>
          <cell r="F78">
            <v>12</v>
          </cell>
          <cell r="G78">
            <v>12</v>
          </cell>
          <cell r="H78">
            <v>1</v>
          </cell>
          <cell r="I78">
            <v>7463237</v>
          </cell>
          <cell r="J78">
            <v>13088386</v>
          </cell>
          <cell r="L78">
            <v>623260</v>
          </cell>
          <cell r="M78">
            <v>483086</v>
          </cell>
          <cell r="O78">
            <v>1003255</v>
          </cell>
          <cell r="P78">
            <v>524470</v>
          </cell>
          <cell r="AA78">
            <v>7463237</v>
          </cell>
          <cell r="AB78">
            <v>13088386</v>
          </cell>
          <cell r="AD78">
            <v>623260</v>
          </cell>
          <cell r="AE78">
            <v>483086</v>
          </cell>
          <cell r="AG78">
            <v>1003255</v>
          </cell>
          <cell r="AH78">
            <v>524470</v>
          </cell>
          <cell r="AL78">
            <v>0</v>
          </cell>
          <cell r="BE78">
            <v>0</v>
          </cell>
          <cell r="BF78">
            <v>0</v>
          </cell>
          <cell r="BH78">
            <v>0</v>
          </cell>
          <cell r="BI78">
            <v>0</v>
          </cell>
          <cell r="BK78">
            <v>0</v>
          </cell>
          <cell r="BL78">
            <v>0</v>
          </cell>
          <cell r="BN78">
            <v>1</v>
          </cell>
          <cell r="BO78">
            <v>7463237</v>
          </cell>
          <cell r="BP78">
            <v>13088386</v>
          </cell>
          <cell r="BR78">
            <v>623260</v>
          </cell>
          <cell r="BS78">
            <v>483086</v>
          </cell>
          <cell r="BU78">
            <v>1003255</v>
          </cell>
          <cell r="BV78">
            <v>524470</v>
          </cell>
          <cell r="BX78">
            <v>0</v>
          </cell>
          <cell r="BY78">
            <v>0</v>
          </cell>
          <cell r="BZ78">
            <v>0</v>
          </cell>
          <cell r="CB78">
            <v>0</v>
          </cell>
          <cell r="CC78">
            <v>0</v>
          </cell>
          <cell r="CE78">
            <v>0</v>
          </cell>
          <cell r="CF78">
            <v>0</v>
          </cell>
          <cell r="CH78">
            <v>7463237</v>
          </cell>
          <cell r="CI78">
            <v>13088386</v>
          </cell>
          <cell r="CK78">
            <v>623260</v>
          </cell>
          <cell r="CL78">
            <v>483086</v>
          </cell>
          <cell r="CN78">
            <v>1003255</v>
          </cell>
          <cell r="CO78">
            <v>524470</v>
          </cell>
          <cell r="CP78">
            <v>1626515</v>
          </cell>
          <cell r="CQ78">
            <v>1007556</v>
          </cell>
          <cell r="CR78">
            <v>0.77509546577672239</v>
          </cell>
          <cell r="CS78">
            <v>0.52276838889414956</v>
          </cell>
          <cell r="CT78">
            <v>0.61945700000000004</v>
          </cell>
          <cell r="CU78">
            <v>1.0549999999999999</v>
          </cell>
          <cell r="CV78">
            <v>1</v>
          </cell>
          <cell r="DA78">
            <v>0</v>
          </cell>
          <cell r="DF78">
            <v>0</v>
          </cell>
        </row>
        <row r="79">
          <cell r="B79">
            <v>3400113</v>
          </cell>
          <cell r="C79" t="str">
            <v>Carolinas Medical</v>
          </cell>
          <cell r="D79">
            <v>4</v>
          </cell>
          <cell r="E79">
            <v>36891</v>
          </cell>
          <cell r="F79">
            <v>12</v>
          </cell>
          <cell r="G79">
            <v>3</v>
          </cell>
          <cell r="H79">
            <v>0.25</v>
          </cell>
          <cell r="I79">
            <v>526651740</v>
          </cell>
          <cell r="J79">
            <v>802335465</v>
          </cell>
          <cell r="L79">
            <v>90755279</v>
          </cell>
          <cell r="M79">
            <v>57915837</v>
          </cell>
          <cell r="O79">
            <v>13991271</v>
          </cell>
          <cell r="P79">
            <v>12035213</v>
          </cell>
          <cell r="R79">
            <v>9980924</v>
          </cell>
          <cell r="S79">
            <v>16773583</v>
          </cell>
          <cell r="U79">
            <v>9942853</v>
          </cell>
          <cell r="V79">
            <v>5963242</v>
          </cell>
          <cell r="X79">
            <v>1363487</v>
          </cell>
          <cell r="Y79">
            <v>1828636</v>
          </cell>
          <cell r="AA79">
            <v>536632664</v>
          </cell>
          <cell r="AB79">
            <v>819109048</v>
          </cell>
          <cell r="AD79">
            <v>100698132</v>
          </cell>
          <cell r="AE79">
            <v>63879079</v>
          </cell>
          <cell r="AG79">
            <v>15354758</v>
          </cell>
          <cell r="AH79">
            <v>13863849</v>
          </cell>
          <cell r="AJ79">
            <v>12</v>
          </cell>
          <cell r="AK79">
            <v>9</v>
          </cell>
          <cell r="AL79">
            <v>0.75</v>
          </cell>
          <cell r="AM79">
            <v>516900870</v>
          </cell>
          <cell r="AN79">
            <v>937060998</v>
          </cell>
          <cell r="AP79">
            <v>92817566</v>
          </cell>
          <cell r="AQ79">
            <v>53325678</v>
          </cell>
          <cell r="AS79">
            <v>13917918</v>
          </cell>
          <cell r="AT79">
            <v>10097438</v>
          </cell>
          <cell r="AV79">
            <v>8760535</v>
          </cell>
          <cell r="AW79">
            <v>5904074</v>
          </cell>
          <cell r="AY79">
            <v>8322513</v>
          </cell>
          <cell r="AZ79">
            <v>5443151</v>
          </cell>
          <cell r="BB79">
            <v>1702750</v>
          </cell>
          <cell r="BC79">
            <v>1820936</v>
          </cell>
          <cell r="BE79">
            <v>525661405</v>
          </cell>
          <cell r="BF79">
            <v>942965072</v>
          </cell>
          <cell r="BH79">
            <v>101140079</v>
          </cell>
          <cell r="BI79">
            <v>58768829</v>
          </cell>
          <cell r="BK79">
            <v>15620668</v>
          </cell>
          <cell r="BL79">
            <v>11918374</v>
          </cell>
          <cell r="BN79">
            <v>0.25</v>
          </cell>
          <cell r="BO79">
            <v>134158166</v>
          </cell>
          <cell r="BP79">
            <v>204777262</v>
          </cell>
          <cell r="BR79">
            <v>25174533</v>
          </cell>
          <cell r="BS79">
            <v>15969769.75</v>
          </cell>
          <cell r="BU79">
            <v>3838689.5</v>
          </cell>
          <cell r="BV79">
            <v>3465962.25</v>
          </cell>
          <cell r="BX79">
            <v>0.75</v>
          </cell>
          <cell r="BY79">
            <v>394246053.75</v>
          </cell>
          <cell r="BZ79">
            <v>707223804</v>
          </cell>
          <cell r="CB79">
            <v>75855059.25</v>
          </cell>
          <cell r="CC79">
            <v>44076621.75</v>
          </cell>
          <cell r="CE79">
            <v>11715501</v>
          </cell>
          <cell r="CF79">
            <v>8938780.5</v>
          </cell>
          <cell r="CH79">
            <v>528404219.75</v>
          </cell>
          <cell r="CI79">
            <v>912001066</v>
          </cell>
          <cell r="CK79">
            <v>101029592.25</v>
          </cell>
          <cell r="CL79">
            <v>60046391.5</v>
          </cell>
          <cell r="CN79">
            <v>15554190.5</v>
          </cell>
          <cell r="CO79">
            <v>12404742.75</v>
          </cell>
          <cell r="CP79">
            <v>116583782.75</v>
          </cell>
          <cell r="CQ79">
            <v>72451134.25</v>
          </cell>
          <cell r="CR79">
            <v>0.59434458917159494</v>
          </cell>
          <cell r="CS79">
            <v>0.79751773324365549</v>
          </cell>
          <cell r="CT79">
            <v>0.62145099999999998</v>
          </cell>
          <cell r="CU79">
            <v>1.05</v>
          </cell>
          <cell r="CV79">
            <v>1</v>
          </cell>
          <cell r="DA79">
            <v>0</v>
          </cell>
          <cell r="DF79">
            <v>0</v>
          </cell>
        </row>
        <row r="80">
          <cell r="B80">
            <v>3400114</v>
          </cell>
          <cell r="C80" t="str">
            <v>Rex Hospital</v>
          </cell>
          <cell r="D80">
            <v>0</v>
          </cell>
          <cell r="E80">
            <v>36891</v>
          </cell>
          <cell r="F80">
            <v>12</v>
          </cell>
          <cell r="G80">
            <v>3</v>
          </cell>
          <cell r="H80">
            <v>0.25</v>
          </cell>
          <cell r="I80">
            <v>181901985</v>
          </cell>
          <cell r="J80">
            <v>420895404</v>
          </cell>
          <cell r="L80">
            <v>4416228</v>
          </cell>
          <cell r="M80">
            <v>2012699</v>
          </cell>
          <cell r="O80">
            <v>1519519</v>
          </cell>
          <cell r="P80">
            <v>582548</v>
          </cell>
          <cell r="AA80">
            <v>181901985</v>
          </cell>
          <cell r="AB80">
            <v>420895404</v>
          </cell>
          <cell r="AD80">
            <v>4416228</v>
          </cell>
          <cell r="AE80">
            <v>2012699</v>
          </cell>
          <cell r="AG80">
            <v>1519519</v>
          </cell>
          <cell r="AH80">
            <v>582548</v>
          </cell>
          <cell r="AJ80">
            <v>12</v>
          </cell>
          <cell r="AK80">
            <v>9</v>
          </cell>
          <cell r="AL80">
            <v>0.75</v>
          </cell>
          <cell r="AM80">
            <v>213577730</v>
          </cell>
          <cell r="AN80">
            <v>585146291</v>
          </cell>
          <cell r="AP80">
            <v>8903592</v>
          </cell>
          <cell r="AQ80">
            <v>4043851</v>
          </cell>
          <cell r="AS80">
            <v>3990431</v>
          </cell>
          <cell r="AT80">
            <v>1264069</v>
          </cell>
          <cell r="BE80">
            <v>213577730</v>
          </cell>
          <cell r="BF80">
            <v>585146291</v>
          </cell>
          <cell r="BH80">
            <v>8903592</v>
          </cell>
          <cell r="BI80">
            <v>4043851</v>
          </cell>
          <cell r="BK80">
            <v>3990431</v>
          </cell>
          <cell r="BL80">
            <v>1264069</v>
          </cell>
          <cell r="BN80">
            <v>0.25</v>
          </cell>
          <cell r="BO80">
            <v>45475496.25</v>
          </cell>
          <cell r="BP80">
            <v>105223851</v>
          </cell>
          <cell r="BR80">
            <v>1104057</v>
          </cell>
          <cell r="BS80">
            <v>503174.75</v>
          </cell>
          <cell r="BU80">
            <v>379879.75</v>
          </cell>
          <cell r="BV80">
            <v>145637</v>
          </cell>
          <cell r="BX80">
            <v>0.75</v>
          </cell>
          <cell r="BY80">
            <v>160183297.5</v>
          </cell>
          <cell r="BZ80">
            <v>438859718.25</v>
          </cell>
          <cell r="CB80">
            <v>6677694</v>
          </cell>
          <cell r="CC80">
            <v>3032888.25</v>
          </cell>
          <cell r="CE80">
            <v>2992823.25</v>
          </cell>
          <cell r="CF80">
            <v>948051.75</v>
          </cell>
          <cell r="CH80">
            <v>205658793.75</v>
          </cell>
          <cell r="CI80">
            <v>544083569.25</v>
          </cell>
          <cell r="CK80">
            <v>7781751</v>
          </cell>
          <cell r="CL80">
            <v>3536063</v>
          </cell>
          <cell r="CN80">
            <v>3372703</v>
          </cell>
          <cell r="CO80">
            <v>1093688.75</v>
          </cell>
          <cell r="CP80">
            <v>11154454</v>
          </cell>
          <cell r="CQ80">
            <v>4629751.75</v>
          </cell>
          <cell r="CR80">
            <v>0.45440454211397924</v>
          </cell>
          <cell r="CS80">
            <v>0.32427662619566561</v>
          </cell>
          <cell r="CT80">
            <v>0.41505900000000001</v>
          </cell>
          <cell r="CU80">
            <v>1.05</v>
          </cell>
          <cell r="CV80">
            <v>1</v>
          </cell>
          <cell r="DA80">
            <v>0</v>
          </cell>
          <cell r="DF80">
            <v>0</v>
          </cell>
        </row>
        <row r="81">
          <cell r="B81">
            <v>3400115</v>
          </cell>
          <cell r="C81" t="str">
            <v>FirstHealth Moore Regional Hospital</v>
          </cell>
          <cell r="D81">
            <v>0</v>
          </cell>
          <cell r="E81">
            <v>36799</v>
          </cell>
          <cell r="F81">
            <v>12</v>
          </cell>
          <cell r="G81">
            <v>12</v>
          </cell>
          <cell r="H81">
            <v>1</v>
          </cell>
          <cell r="I81">
            <v>171963354</v>
          </cell>
          <cell r="J81">
            <v>355642431</v>
          </cell>
          <cell r="L81">
            <v>14243167</v>
          </cell>
          <cell r="M81">
            <v>12891366</v>
          </cell>
          <cell r="O81">
            <v>7110537</v>
          </cell>
          <cell r="P81">
            <v>3781259</v>
          </cell>
          <cell r="AA81">
            <v>171963354</v>
          </cell>
          <cell r="AB81">
            <v>355642431</v>
          </cell>
          <cell r="AD81">
            <v>14243167</v>
          </cell>
          <cell r="AE81">
            <v>12891366</v>
          </cell>
          <cell r="AG81">
            <v>7110537</v>
          </cell>
          <cell r="AH81">
            <v>3781259</v>
          </cell>
          <cell r="AL81">
            <v>0</v>
          </cell>
          <cell r="BE81">
            <v>0</v>
          </cell>
          <cell r="BF81">
            <v>0</v>
          </cell>
          <cell r="BH81">
            <v>0</v>
          </cell>
          <cell r="BI81">
            <v>0</v>
          </cell>
          <cell r="BK81">
            <v>0</v>
          </cell>
          <cell r="BL81">
            <v>0</v>
          </cell>
          <cell r="BN81">
            <v>1</v>
          </cell>
          <cell r="BO81">
            <v>171963354</v>
          </cell>
          <cell r="BP81">
            <v>355642431</v>
          </cell>
          <cell r="BR81">
            <v>14243167</v>
          </cell>
          <cell r="BS81">
            <v>12891366</v>
          </cell>
          <cell r="BU81">
            <v>7110537</v>
          </cell>
          <cell r="BV81">
            <v>3781259</v>
          </cell>
          <cell r="BX81">
            <v>0</v>
          </cell>
          <cell r="BY81">
            <v>0</v>
          </cell>
          <cell r="BZ81">
            <v>0</v>
          </cell>
          <cell r="CB81">
            <v>0</v>
          </cell>
          <cell r="CC81">
            <v>0</v>
          </cell>
          <cell r="CE81">
            <v>0</v>
          </cell>
          <cell r="CF81">
            <v>0</v>
          </cell>
          <cell r="CH81">
            <v>171963354</v>
          </cell>
          <cell r="CI81">
            <v>355642431</v>
          </cell>
          <cell r="CK81">
            <v>14243167</v>
          </cell>
          <cell r="CL81">
            <v>12891366</v>
          </cell>
          <cell r="CN81">
            <v>7110537</v>
          </cell>
          <cell r="CO81">
            <v>3781259</v>
          </cell>
          <cell r="CP81">
            <v>21353704</v>
          </cell>
          <cell r="CQ81">
            <v>16672625</v>
          </cell>
          <cell r="CR81">
            <v>0.90509126235759219</v>
          </cell>
          <cell r="CS81">
            <v>0.5317824800011588</v>
          </cell>
          <cell r="CT81">
            <v>0.78078400000000003</v>
          </cell>
          <cell r="CU81">
            <v>1.0549999999999999</v>
          </cell>
          <cell r="CV81">
            <v>1</v>
          </cell>
          <cell r="DA81">
            <v>0</v>
          </cell>
          <cell r="DF81">
            <v>0</v>
          </cell>
        </row>
        <row r="82">
          <cell r="B82">
            <v>3400116</v>
          </cell>
          <cell r="C82" t="str">
            <v>Frye Regional Medical Center</v>
          </cell>
          <cell r="D82">
            <v>0</v>
          </cell>
          <cell r="E82">
            <v>36677</v>
          </cell>
          <cell r="F82">
            <v>12</v>
          </cell>
          <cell r="G82">
            <v>12</v>
          </cell>
          <cell r="H82">
            <v>1</v>
          </cell>
          <cell r="I82">
            <v>110790459</v>
          </cell>
          <cell r="J82">
            <v>435961957</v>
          </cell>
          <cell r="L82">
            <v>19890726</v>
          </cell>
          <cell r="M82">
            <v>5716999</v>
          </cell>
          <cell r="O82">
            <v>4726707</v>
          </cell>
          <cell r="P82">
            <v>1033166</v>
          </cell>
          <cell r="U82">
            <v>0</v>
          </cell>
          <cell r="V82">
            <v>1202086</v>
          </cell>
          <cell r="X82">
            <v>0</v>
          </cell>
          <cell r="Y82">
            <v>0</v>
          </cell>
          <cell r="AA82">
            <v>110790459</v>
          </cell>
          <cell r="AB82">
            <v>435961957</v>
          </cell>
          <cell r="AD82">
            <v>19890726</v>
          </cell>
          <cell r="AE82">
            <v>6919085</v>
          </cell>
          <cell r="AG82">
            <v>4726707</v>
          </cell>
          <cell r="AH82">
            <v>1033166</v>
          </cell>
          <cell r="AL82">
            <v>0</v>
          </cell>
          <cell r="BE82">
            <v>0</v>
          </cell>
          <cell r="BF82">
            <v>0</v>
          </cell>
          <cell r="BH82">
            <v>0</v>
          </cell>
          <cell r="BI82">
            <v>0</v>
          </cell>
          <cell r="BK82">
            <v>0</v>
          </cell>
          <cell r="BL82">
            <v>0</v>
          </cell>
          <cell r="BN82">
            <v>1</v>
          </cell>
          <cell r="BO82">
            <v>110790459</v>
          </cell>
          <cell r="BP82">
            <v>435961957</v>
          </cell>
          <cell r="BR82">
            <v>19890726</v>
          </cell>
          <cell r="BS82">
            <v>6919085</v>
          </cell>
          <cell r="BU82">
            <v>4726707</v>
          </cell>
          <cell r="BV82">
            <v>1033166</v>
          </cell>
          <cell r="BX82">
            <v>0</v>
          </cell>
          <cell r="BY82">
            <v>0</v>
          </cell>
          <cell r="BZ82">
            <v>0</v>
          </cell>
          <cell r="CB82">
            <v>0</v>
          </cell>
          <cell r="CC82">
            <v>0</v>
          </cell>
          <cell r="CE82">
            <v>0</v>
          </cell>
          <cell r="CF82">
            <v>0</v>
          </cell>
          <cell r="CH82">
            <v>110790459</v>
          </cell>
          <cell r="CI82">
            <v>435961957</v>
          </cell>
          <cell r="CK82">
            <v>19890726</v>
          </cell>
          <cell r="CL82">
            <v>6919085</v>
          </cell>
          <cell r="CN82">
            <v>4726707</v>
          </cell>
          <cell r="CO82">
            <v>1033166</v>
          </cell>
          <cell r="CP82">
            <v>24617433</v>
          </cell>
          <cell r="CQ82">
            <v>7952251</v>
          </cell>
          <cell r="CR82">
            <v>0.34785482440409665</v>
          </cell>
          <cell r="CS82">
            <v>0.21858050435535775</v>
          </cell>
          <cell r="CT82">
            <v>0.32303300000000001</v>
          </cell>
          <cell r="CU82">
            <v>1.0609999999999999</v>
          </cell>
          <cell r="CV82">
            <v>1</v>
          </cell>
          <cell r="DA82">
            <v>0</v>
          </cell>
          <cell r="DF82">
            <v>0</v>
          </cell>
        </row>
        <row r="83">
          <cell r="B83">
            <v>3400119</v>
          </cell>
          <cell r="C83" t="str">
            <v>Stanly Memorial Hospital</v>
          </cell>
          <cell r="D83">
            <v>0</v>
          </cell>
          <cell r="E83">
            <v>36799</v>
          </cell>
          <cell r="F83">
            <v>12</v>
          </cell>
          <cell r="G83">
            <v>12</v>
          </cell>
          <cell r="H83">
            <v>1</v>
          </cell>
          <cell r="I83">
            <v>37837716</v>
          </cell>
          <cell r="J83">
            <v>63451343</v>
          </cell>
          <cell r="L83">
            <v>4829586</v>
          </cell>
          <cell r="M83">
            <v>3007848</v>
          </cell>
          <cell r="O83">
            <v>2543165</v>
          </cell>
          <cell r="P83">
            <v>1498544</v>
          </cell>
          <cell r="R83">
            <v>4118408</v>
          </cell>
          <cell r="S83">
            <v>2610028</v>
          </cell>
          <cell r="U83">
            <v>794025</v>
          </cell>
          <cell r="V83">
            <v>826395</v>
          </cell>
          <cell r="AA83">
            <v>41956124</v>
          </cell>
          <cell r="AB83">
            <v>66061371</v>
          </cell>
          <cell r="AD83">
            <v>5623611</v>
          </cell>
          <cell r="AE83">
            <v>3834243</v>
          </cell>
          <cell r="AG83">
            <v>2543165</v>
          </cell>
          <cell r="AH83">
            <v>1498544</v>
          </cell>
          <cell r="AL83">
            <v>0</v>
          </cell>
          <cell r="BE83">
            <v>0</v>
          </cell>
          <cell r="BF83">
            <v>0</v>
          </cell>
          <cell r="BH83">
            <v>0</v>
          </cell>
          <cell r="BI83">
            <v>0</v>
          </cell>
          <cell r="BK83">
            <v>0</v>
          </cell>
          <cell r="BL83">
            <v>0</v>
          </cell>
          <cell r="BN83">
            <v>1</v>
          </cell>
          <cell r="BO83">
            <v>41956124</v>
          </cell>
          <cell r="BP83">
            <v>66061371</v>
          </cell>
          <cell r="BR83">
            <v>5623611</v>
          </cell>
          <cell r="BS83">
            <v>3834243</v>
          </cell>
          <cell r="BU83">
            <v>2543165</v>
          </cell>
          <cell r="BV83">
            <v>1498544</v>
          </cell>
          <cell r="BX83">
            <v>0</v>
          </cell>
          <cell r="BY83">
            <v>0</v>
          </cell>
          <cell r="BZ83">
            <v>0</v>
          </cell>
          <cell r="CB83">
            <v>0</v>
          </cell>
          <cell r="CC83">
            <v>0</v>
          </cell>
          <cell r="CE83">
            <v>0</v>
          </cell>
          <cell r="CF83">
            <v>0</v>
          </cell>
          <cell r="CH83">
            <v>41956124</v>
          </cell>
          <cell r="CI83">
            <v>66061371</v>
          </cell>
          <cell r="CK83">
            <v>5623611</v>
          </cell>
          <cell r="CL83">
            <v>3834243</v>
          </cell>
          <cell r="CN83">
            <v>2543165</v>
          </cell>
          <cell r="CO83">
            <v>1498544</v>
          </cell>
          <cell r="CP83">
            <v>8166776</v>
          </cell>
          <cell r="CQ83">
            <v>5332787</v>
          </cell>
          <cell r="CR83">
            <v>0.68181156200171034</v>
          </cell>
          <cell r="CS83">
            <v>0.58924371796560582</v>
          </cell>
          <cell r="CT83">
            <v>0.65298599999999996</v>
          </cell>
          <cell r="CU83">
            <v>1.0549999999999999</v>
          </cell>
          <cell r="CV83">
            <v>1</v>
          </cell>
          <cell r="DA83">
            <v>0</v>
          </cell>
          <cell r="DF83">
            <v>0</v>
          </cell>
        </row>
        <row r="84">
          <cell r="B84">
            <v>3400120</v>
          </cell>
          <cell r="C84" t="str">
            <v>Duplin General Hospital</v>
          </cell>
          <cell r="D84">
            <v>4</v>
          </cell>
          <cell r="E84">
            <v>36799</v>
          </cell>
          <cell r="F84">
            <v>12</v>
          </cell>
          <cell r="G84">
            <v>12</v>
          </cell>
          <cell r="H84">
            <v>1</v>
          </cell>
          <cell r="I84">
            <v>16676495</v>
          </cell>
          <cell r="J84">
            <v>39243512</v>
          </cell>
          <cell r="L84">
            <v>6181899</v>
          </cell>
          <cell r="M84">
            <v>2850713</v>
          </cell>
          <cell r="O84">
            <v>1888758</v>
          </cell>
          <cell r="P84">
            <v>751640</v>
          </cell>
          <cell r="R84">
            <v>2164628</v>
          </cell>
          <cell r="S84">
            <v>3603417</v>
          </cell>
          <cell r="U84">
            <v>1399216</v>
          </cell>
          <cell r="V84">
            <v>731967</v>
          </cell>
          <cell r="AA84">
            <v>18841123</v>
          </cell>
          <cell r="AB84">
            <v>42846929</v>
          </cell>
          <cell r="AD84">
            <v>7581115</v>
          </cell>
          <cell r="AE84">
            <v>3582680</v>
          </cell>
          <cell r="AG84">
            <v>1888758</v>
          </cell>
          <cell r="AH84">
            <v>751640</v>
          </cell>
          <cell r="AL84">
            <v>0</v>
          </cell>
          <cell r="BE84">
            <v>0</v>
          </cell>
          <cell r="BF84">
            <v>0</v>
          </cell>
          <cell r="BH84">
            <v>0</v>
          </cell>
          <cell r="BI84">
            <v>0</v>
          </cell>
          <cell r="BK84">
            <v>0</v>
          </cell>
          <cell r="BL84">
            <v>0</v>
          </cell>
          <cell r="BN84">
            <v>1</v>
          </cell>
          <cell r="BO84">
            <v>18841123</v>
          </cell>
          <cell r="BP84">
            <v>42846929</v>
          </cell>
          <cell r="BR84">
            <v>7581115</v>
          </cell>
          <cell r="BS84">
            <v>3582680</v>
          </cell>
          <cell r="BU84">
            <v>1888758</v>
          </cell>
          <cell r="BV84">
            <v>751640</v>
          </cell>
          <cell r="BX84">
            <v>0</v>
          </cell>
          <cell r="BY84">
            <v>0</v>
          </cell>
          <cell r="BZ84">
            <v>0</v>
          </cell>
          <cell r="CB84">
            <v>0</v>
          </cell>
          <cell r="CC84">
            <v>0</v>
          </cell>
          <cell r="CE84">
            <v>0</v>
          </cell>
          <cell r="CF84">
            <v>0</v>
          </cell>
          <cell r="CH84">
            <v>18841123</v>
          </cell>
          <cell r="CI84">
            <v>42846929</v>
          </cell>
          <cell r="CK84">
            <v>7581115</v>
          </cell>
          <cell r="CL84">
            <v>3582680</v>
          </cell>
          <cell r="CN84">
            <v>1888758</v>
          </cell>
          <cell r="CO84">
            <v>751640</v>
          </cell>
          <cell r="CP84">
            <v>9469873</v>
          </cell>
          <cell r="CQ84">
            <v>4334320</v>
          </cell>
          <cell r="CR84">
            <v>0.47257956118592054</v>
          </cell>
          <cell r="CS84">
            <v>0.39795463473880721</v>
          </cell>
          <cell r="CT84">
            <v>0.45769599999999999</v>
          </cell>
          <cell r="CU84">
            <v>1.0549999999999999</v>
          </cell>
          <cell r="CV84">
            <v>1</v>
          </cell>
          <cell r="DA84">
            <v>0</v>
          </cell>
          <cell r="DF84">
            <v>0</v>
          </cell>
        </row>
        <row r="85">
          <cell r="B85">
            <v>3400121</v>
          </cell>
          <cell r="C85" t="str">
            <v>J Arthur Dosher Memorial Hospital</v>
          </cell>
          <cell r="D85">
            <v>4</v>
          </cell>
          <cell r="E85">
            <v>36799</v>
          </cell>
          <cell r="F85">
            <v>12</v>
          </cell>
          <cell r="G85">
            <v>12</v>
          </cell>
          <cell r="H85">
            <v>1</v>
          </cell>
          <cell r="I85">
            <v>12453911</v>
          </cell>
          <cell r="J85">
            <v>26674576</v>
          </cell>
          <cell r="L85">
            <v>754739</v>
          </cell>
          <cell r="M85">
            <v>390688</v>
          </cell>
          <cell r="O85">
            <v>675926</v>
          </cell>
          <cell r="P85">
            <v>323484</v>
          </cell>
          <cell r="AA85">
            <v>12453911</v>
          </cell>
          <cell r="AB85">
            <v>26674576</v>
          </cell>
          <cell r="AD85">
            <v>754739</v>
          </cell>
          <cell r="AE85">
            <v>390688</v>
          </cell>
          <cell r="AG85">
            <v>675926</v>
          </cell>
          <cell r="AH85">
            <v>323484</v>
          </cell>
          <cell r="AL85">
            <v>0</v>
          </cell>
          <cell r="BE85">
            <v>0</v>
          </cell>
          <cell r="BF85">
            <v>0</v>
          </cell>
          <cell r="BH85">
            <v>0</v>
          </cell>
          <cell r="BI85">
            <v>0</v>
          </cell>
          <cell r="BK85">
            <v>0</v>
          </cell>
          <cell r="BL85">
            <v>0</v>
          </cell>
          <cell r="BN85">
            <v>1</v>
          </cell>
          <cell r="BO85">
            <v>12453911</v>
          </cell>
          <cell r="BP85">
            <v>26674576</v>
          </cell>
          <cell r="BR85">
            <v>754739</v>
          </cell>
          <cell r="BS85">
            <v>390688</v>
          </cell>
          <cell r="BU85">
            <v>675926</v>
          </cell>
          <cell r="BV85">
            <v>323484</v>
          </cell>
          <cell r="BX85">
            <v>0</v>
          </cell>
          <cell r="BY85">
            <v>0</v>
          </cell>
          <cell r="BZ85">
            <v>0</v>
          </cell>
          <cell r="CB85">
            <v>0</v>
          </cell>
          <cell r="CC85">
            <v>0</v>
          </cell>
          <cell r="CE85">
            <v>0</v>
          </cell>
          <cell r="CF85">
            <v>0</v>
          </cell>
          <cell r="CH85">
            <v>12453911</v>
          </cell>
          <cell r="CI85">
            <v>26674576</v>
          </cell>
          <cell r="CK85">
            <v>754739</v>
          </cell>
          <cell r="CL85">
            <v>390688</v>
          </cell>
          <cell r="CN85">
            <v>675926</v>
          </cell>
          <cell r="CO85">
            <v>323484</v>
          </cell>
          <cell r="CP85">
            <v>1430665</v>
          </cell>
          <cell r="CQ85">
            <v>714172</v>
          </cell>
          <cell r="CR85">
            <v>0.51764649766343063</v>
          </cell>
          <cell r="CS85">
            <v>0.47857901604613523</v>
          </cell>
          <cell r="CT85">
            <v>0.49918899999999999</v>
          </cell>
          <cell r="CU85">
            <v>1.0549999999999999</v>
          </cell>
          <cell r="CV85">
            <v>1</v>
          </cell>
          <cell r="DA85">
            <v>0</v>
          </cell>
          <cell r="DF85">
            <v>0</v>
          </cell>
        </row>
        <row r="86">
          <cell r="B86">
            <v>3400122</v>
          </cell>
          <cell r="C86" t="str">
            <v>Our Community Hospital</v>
          </cell>
          <cell r="D86">
            <v>1</v>
          </cell>
          <cell r="E86">
            <v>36799</v>
          </cell>
          <cell r="F86">
            <v>12</v>
          </cell>
          <cell r="G86">
            <v>12</v>
          </cell>
          <cell r="H86">
            <v>1</v>
          </cell>
          <cell r="I86">
            <v>3295292</v>
          </cell>
          <cell r="J86">
            <v>4184998</v>
          </cell>
          <cell r="L86">
            <v>5726</v>
          </cell>
          <cell r="M86">
            <v>4961</v>
          </cell>
          <cell r="O86">
            <v>104479</v>
          </cell>
          <cell r="P86">
            <v>174336</v>
          </cell>
          <cell r="AA86">
            <v>3295292</v>
          </cell>
          <cell r="AB86">
            <v>4184998</v>
          </cell>
          <cell r="AD86">
            <v>5726</v>
          </cell>
          <cell r="AE86">
            <v>4961</v>
          </cell>
          <cell r="AG86">
            <v>104479</v>
          </cell>
          <cell r="AH86">
            <v>174336</v>
          </cell>
          <cell r="AL86">
            <v>0</v>
          </cell>
          <cell r="BE86">
            <v>0</v>
          </cell>
          <cell r="BF86">
            <v>0</v>
          </cell>
          <cell r="BH86">
            <v>0</v>
          </cell>
          <cell r="BI86">
            <v>0</v>
          </cell>
          <cell r="BK86">
            <v>0</v>
          </cell>
          <cell r="BL86">
            <v>0</v>
          </cell>
          <cell r="BN86">
            <v>1</v>
          </cell>
          <cell r="BO86">
            <v>3295292</v>
          </cell>
          <cell r="BP86">
            <v>4184998</v>
          </cell>
          <cell r="BR86">
            <v>5726</v>
          </cell>
          <cell r="BS86">
            <v>4961</v>
          </cell>
          <cell r="BU86">
            <v>104479</v>
          </cell>
          <cell r="BV86">
            <v>174336</v>
          </cell>
          <cell r="BX86">
            <v>0</v>
          </cell>
          <cell r="BY86">
            <v>0</v>
          </cell>
          <cell r="BZ86">
            <v>0</v>
          </cell>
          <cell r="CB86">
            <v>0</v>
          </cell>
          <cell r="CC86">
            <v>0</v>
          </cell>
          <cell r="CE86">
            <v>0</v>
          </cell>
          <cell r="CF86">
            <v>0</v>
          </cell>
          <cell r="CH86">
            <v>3295292</v>
          </cell>
          <cell r="CI86">
            <v>4184998</v>
          </cell>
          <cell r="CK86">
            <v>5726</v>
          </cell>
          <cell r="CL86">
            <v>4961</v>
          </cell>
          <cell r="CN86">
            <v>104479</v>
          </cell>
          <cell r="CO86">
            <v>174336</v>
          </cell>
          <cell r="CP86">
            <v>110205</v>
          </cell>
          <cell r="CQ86">
            <v>179297</v>
          </cell>
          <cell r="CR86">
            <v>0.8663988822913028</v>
          </cell>
          <cell r="CS86">
            <v>1.6686224025880798</v>
          </cell>
          <cell r="CT86">
            <v>1.626941</v>
          </cell>
          <cell r="CU86">
            <v>1.0549999999999999</v>
          </cell>
          <cell r="CV86">
            <v>1</v>
          </cell>
          <cell r="DA86">
            <v>0</v>
          </cell>
          <cell r="DF86">
            <v>0</v>
          </cell>
        </row>
        <row r="87">
          <cell r="B87">
            <v>3400123</v>
          </cell>
          <cell r="C87" t="str">
            <v>Randolph Hospital</v>
          </cell>
          <cell r="D87">
            <v>0</v>
          </cell>
          <cell r="E87">
            <v>36799</v>
          </cell>
          <cell r="F87">
            <v>12</v>
          </cell>
          <cell r="G87">
            <v>12</v>
          </cell>
          <cell r="H87">
            <v>1</v>
          </cell>
          <cell r="I87">
            <v>48413632</v>
          </cell>
          <cell r="J87">
            <v>83964963</v>
          </cell>
          <cell r="L87">
            <v>5852072</v>
          </cell>
          <cell r="M87">
            <v>4507874</v>
          </cell>
          <cell r="O87">
            <v>3130275</v>
          </cell>
          <cell r="P87">
            <v>2063704</v>
          </cell>
          <cell r="AA87">
            <v>48413632</v>
          </cell>
          <cell r="AB87">
            <v>83964963</v>
          </cell>
          <cell r="AD87">
            <v>5852072</v>
          </cell>
          <cell r="AE87">
            <v>4507874</v>
          </cell>
          <cell r="AG87">
            <v>3130275</v>
          </cell>
          <cell r="AH87">
            <v>2063704</v>
          </cell>
          <cell r="AL87">
            <v>0</v>
          </cell>
          <cell r="BE87">
            <v>0</v>
          </cell>
          <cell r="BF87">
            <v>0</v>
          </cell>
          <cell r="BH87">
            <v>0</v>
          </cell>
          <cell r="BI87">
            <v>0</v>
          </cell>
          <cell r="BK87">
            <v>0</v>
          </cell>
          <cell r="BL87">
            <v>0</v>
          </cell>
          <cell r="BN87">
            <v>1</v>
          </cell>
          <cell r="BO87">
            <v>48413632</v>
          </cell>
          <cell r="BP87">
            <v>83964963</v>
          </cell>
          <cell r="BR87">
            <v>5852072</v>
          </cell>
          <cell r="BS87">
            <v>4507874</v>
          </cell>
          <cell r="BU87">
            <v>3130275</v>
          </cell>
          <cell r="BV87">
            <v>2063704</v>
          </cell>
          <cell r="BX87">
            <v>0</v>
          </cell>
          <cell r="BY87">
            <v>0</v>
          </cell>
          <cell r="BZ87">
            <v>0</v>
          </cell>
          <cell r="CB87">
            <v>0</v>
          </cell>
          <cell r="CC87">
            <v>0</v>
          </cell>
          <cell r="CE87">
            <v>0</v>
          </cell>
          <cell r="CF87">
            <v>0</v>
          </cell>
          <cell r="CH87">
            <v>48413632</v>
          </cell>
          <cell r="CI87">
            <v>83964963</v>
          </cell>
          <cell r="CK87">
            <v>5852072</v>
          </cell>
          <cell r="CL87">
            <v>4507874</v>
          </cell>
          <cell r="CN87">
            <v>3130275</v>
          </cell>
          <cell r="CO87">
            <v>2063704</v>
          </cell>
          <cell r="CP87">
            <v>8982347</v>
          </cell>
          <cell r="CQ87">
            <v>6571578</v>
          </cell>
          <cell r="CR87">
            <v>0.77030391970570422</v>
          </cell>
          <cell r="CS87">
            <v>0.6592724281412975</v>
          </cell>
          <cell r="CT87">
            <v>0.73160999999999998</v>
          </cell>
          <cell r="CU87">
            <v>1.0549999999999999</v>
          </cell>
          <cell r="CV87">
            <v>1</v>
          </cell>
          <cell r="DA87">
            <v>0</v>
          </cell>
          <cell r="DF87">
            <v>0</v>
          </cell>
        </row>
        <row r="88">
          <cell r="B88">
            <v>3400124</v>
          </cell>
          <cell r="C88" t="str">
            <v>Good Hope Hospital</v>
          </cell>
          <cell r="D88">
            <v>0</v>
          </cell>
          <cell r="E88">
            <v>36799</v>
          </cell>
          <cell r="F88">
            <v>12</v>
          </cell>
          <cell r="G88">
            <v>12</v>
          </cell>
          <cell r="H88">
            <v>1</v>
          </cell>
          <cell r="I88">
            <v>13885763</v>
          </cell>
          <cell r="J88">
            <v>29247784</v>
          </cell>
          <cell r="L88">
            <v>1608089</v>
          </cell>
          <cell r="M88">
            <v>761779</v>
          </cell>
          <cell r="O88">
            <v>1044359</v>
          </cell>
          <cell r="P88">
            <v>424922</v>
          </cell>
          <cell r="U88">
            <v>403332</v>
          </cell>
          <cell r="V88">
            <v>237721</v>
          </cell>
          <cell r="AA88">
            <v>13885763</v>
          </cell>
          <cell r="AB88">
            <v>29247784</v>
          </cell>
          <cell r="AD88">
            <v>2011421</v>
          </cell>
          <cell r="AE88">
            <v>999500</v>
          </cell>
          <cell r="AG88">
            <v>1044359</v>
          </cell>
          <cell r="AH88">
            <v>424922</v>
          </cell>
          <cell r="AL88">
            <v>0</v>
          </cell>
          <cell r="BE88">
            <v>0</v>
          </cell>
          <cell r="BF88">
            <v>0</v>
          </cell>
          <cell r="BH88">
            <v>0</v>
          </cell>
          <cell r="BI88">
            <v>0</v>
          </cell>
          <cell r="BK88">
            <v>0</v>
          </cell>
          <cell r="BL88">
            <v>0</v>
          </cell>
          <cell r="BN88">
            <v>1</v>
          </cell>
          <cell r="BO88">
            <v>13885763</v>
          </cell>
          <cell r="BP88">
            <v>29247784</v>
          </cell>
          <cell r="BR88">
            <v>2011421</v>
          </cell>
          <cell r="BS88">
            <v>999500</v>
          </cell>
          <cell r="BU88">
            <v>1044359</v>
          </cell>
          <cell r="BV88">
            <v>424922</v>
          </cell>
          <cell r="BX88">
            <v>0</v>
          </cell>
          <cell r="BY88">
            <v>0</v>
          </cell>
          <cell r="BZ88">
            <v>0</v>
          </cell>
          <cell r="CB88">
            <v>0</v>
          </cell>
          <cell r="CC88">
            <v>0</v>
          </cell>
          <cell r="CE88">
            <v>0</v>
          </cell>
          <cell r="CF88">
            <v>0</v>
          </cell>
          <cell r="CH88">
            <v>13885763</v>
          </cell>
          <cell r="CI88">
            <v>29247784</v>
          </cell>
          <cell r="CK88">
            <v>2011421</v>
          </cell>
          <cell r="CL88">
            <v>999500</v>
          </cell>
          <cell r="CN88">
            <v>1044359</v>
          </cell>
          <cell r="CO88">
            <v>424922</v>
          </cell>
          <cell r="CP88">
            <v>3055780</v>
          </cell>
          <cell r="CQ88">
            <v>1424422</v>
          </cell>
          <cell r="CR88">
            <v>0.4969123818434828</v>
          </cell>
          <cell r="CS88">
            <v>0.40687349848088639</v>
          </cell>
          <cell r="CT88">
            <v>0.46614</v>
          </cell>
          <cell r="CU88">
            <v>1.0549999999999999</v>
          </cell>
          <cell r="CV88">
            <v>1</v>
          </cell>
          <cell r="DA88">
            <v>0</v>
          </cell>
          <cell r="DF88">
            <v>0</v>
          </cell>
        </row>
        <row r="89">
          <cell r="B89">
            <v>3400126</v>
          </cell>
          <cell r="C89" t="str">
            <v>Wilson Memorial Hospital</v>
          </cell>
          <cell r="D89">
            <v>0</v>
          </cell>
          <cell r="E89">
            <v>36799</v>
          </cell>
          <cell r="F89">
            <v>12</v>
          </cell>
          <cell r="G89">
            <v>12</v>
          </cell>
          <cell r="H89">
            <v>1</v>
          </cell>
          <cell r="I89">
            <v>64580540</v>
          </cell>
          <cell r="J89">
            <v>116085357</v>
          </cell>
          <cell r="L89">
            <v>8717029</v>
          </cell>
          <cell r="M89">
            <v>5754359</v>
          </cell>
          <cell r="O89">
            <v>5250940</v>
          </cell>
          <cell r="P89">
            <v>2500870</v>
          </cell>
          <cell r="R89">
            <v>1512595</v>
          </cell>
          <cell r="S89">
            <v>1172592</v>
          </cell>
          <cell r="U89">
            <v>632723</v>
          </cell>
          <cell r="V89">
            <v>597611</v>
          </cell>
          <cell r="AA89">
            <v>66093135</v>
          </cell>
          <cell r="AB89">
            <v>117257949</v>
          </cell>
          <cell r="AD89">
            <v>9349752</v>
          </cell>
          <cell r="AE89">
            <v>6351970</v>
          </cell>
          <cell r="AG89">
            <v>5250940</v>
          </cell>
          <cell r="AH89">
            <v>2500870</v>
          </cell>
          <cell r="AL89">
            <v>0</v>
          </cell>
          <cell r="BE89">
            <v>0</v>
          </cell>
          <cell r="BF89">
            <v>0</v>
          </cell>
          <cell r="BH89">
            <v>0</v>
          </cell>
          <cell r="BI89">
            <v>0</v>
          </cell>
          <cell r="BK89">
            <v>0</v>
          </cell>
          <cell r="BL89">
            <v>0</v>
          </cell>
          <cell r="BN89">
            <v>1</v>
          </cell>
          <cell r="BO89">
            <v>66093135</v>
          </cell>
          <cell r="BP89">
            <v>117257949</v>
          </cell>
          <cell r="BR89">
            <v>9349752</v>
          </cell>
          <cell r="BS89">
            <v>6351970</v>
          </cell>
          <cell r="BU89">
            <v>5250940</v>
          </cell>
          <cell r="BV89">
            <v>2500870</v>
          </cell>
          <cell r="BX89">
            <v>0</v>
          </cell>
          <cell r="BY89">
            <v>0</v>
          </cell>
          <cell r="BZ89">
            <v>0</v>
          </cell>
          <cell r="CB89">
            <v>0</v>
          </cell>
          <cell r="CC89">
            <v>0</v>
          </cell>
          <cell r="CE89">
            <v>0</v>
          </cell>
          <cell r="CF89">
            <v>0</v>
          </cell>
          <cell r="CH89">
            <v>66093135</v>
          </cell>
          <cell r="CI89">
            <v>117257949</v>
          </cell>
          <cell r="CK89">
            <v>9349752</v>
          </cell>
          <cell r="CL89">
            <v>6351970</v>
          </cell>
          <cell r="CN89">
            <v>5250940</v>
          </cell>
          <cell r="CO89">
            <v>2500870</v>
          </cell>
          <cell r="CP89">
            <v>14600692</v>
          </cell>
          <cell r="CQ89">
            <v>8852840</v>
          </cell>
          <cell r="CR89">
            <v>0.67937309994960293</v>
          </cell>
          <cell r="CS89">
            <v>0.47627091530278387</v>
          </cell>
          <cell r="CT89">
            <v>0.60633000000000004</v>
          </cell>
          <cell r="CU89">
            <v>1.0549999999999999</v>
          </cell>
          <cell r="CV89">
            <v>1</v>
          </cell>
          <cell r="DA89">
            <v>0</v>
          </cell>
          <cell r="DF89">
            <v>0</v>
          </cell>
        </row>
        <row r="90">
          <cell r="B90">
            <v>3400127</v>
          </cell>
          <cell r="C90" t="str">
            <v>Granville Medical Center</v>
          </cell>
          <cell r="D90">
            <v>4</v>
          </cell>
          <cell r="E90">
            <v>36799</v>
          </cell>
          <cell r="F90">
            <v>12</v>
          </cell>
          <cell r="G90">
            <v>12</v>
          </cell>
          <cell r="H90">
            <v>1</v>
          </cell>
          <cell r="I90">
            <v>18784218</v>
          </cell>
          <cell r="J90">
            <v>32548245</v>
          </cell>
          <cell r="L90">
            <v>1978663</v>
          </cell>
          <cell r="M90">
            <v>1775343</v>
          </cell>
          <cell r="O90">
            <v>1476893</v>
          </cell>
          <cell r="P90">
            <v>711916</v>
          </cell>
          <cell r="AA90">
            <v>18784218</v>
          </cell>
          <cell r="AB90">
            <v>32548245</v>
          </cell>
          <cell r="AD90">
            <v>1978663</v>
          </cell>
          <cell r="AE90">
            <v>1775343</v>
          </cell>
          <cell r="AG90">
            <v>1476893</v>
          </cell>
          <cell r="AH90">
            <v>711916</v>
          </cell>
          <cell r="AL90">
            <v>0</v>
          </cell>
          <cell r="BE90">
            <v>0</v>
          </cell>
          <cell r="BF90">
            <v>0</v>
          </cell>
          <cell r="BH90">
            <v>0</v>
          </cell>
          <cell r="BI90">
            <v>0</v>
          </cell>
          <cell r="BK90">
            <v>0</v>
          </cell>
          <cell r="BL90">
            <v>0</v>
          </cell>
          <cell r="BN90">
            <v>1</v>
          </cell>
          <cell r="BO90">
            <v>18784218</v>
          </cell>
          <cell r="BP90">
            <v>32548245</v>
          </cell>
          <cell r="BR90">
            <v>1978663</v>
          </cell>
          <cell r="BS90">
            <v>1775343</v>
          </cell>
          <cell r="BU90">
            <v>1476893</v>
          </cell>
          <cell r="BV90">
            <v>711916</v>
          </cell>
          <cell r="BX90">
            <v>0</v>
          </cell>
          <cell r="BY90">
            <v>0</v>
          </cell>
          <cell r="BZ90">
            <v>0</v>
          </cell>
          <cell r="CB90">
            <v>0</v>
          </cell>
          <cell r="CC90">
            <v>0</v>
          </cell>
          <cell r="CE90">
            <v>0</v>
          </cell>
          <cell r="CF90">
            <v>0</v>
          </cell>
          <cell r="CH90">
            <v>18784218</v>
          </cell>
          <cell r="CI90">
            <v>32548245</v>
          </cell>
          <cell r="CK90">
            <v>1978663</v>
          </cell>
          <cell r="CL90">
            <v>1775343</v>
          </cell>
          <cell r="CN90">
            <v>1476893</v>
          </cell>
          <cell r="CO90">
            <v>711916</v>
          </cell>
          <cell r="CP90">
            <v>3455556</v>
          </cell>
          <cell r="CQ90">
            <v>2487259</v>
          </cell>
          <cell r="CR90">
            <v>0.89724374489238445</v>
          </cell>
          <cell r="CS90">
            <v>0.48203627480122119</v>
          </cell>
          <cell r="CT90">
            <v>0.71978500000000001</v>
          </cell>
          <cell r="CU90">
            <v>1.0549999999999999</v>
          </cell>
          <cell r="CV90">
            <v>1</v>
          </cell>
          <cell r="DA90">
            <v>0</v>
          </cell>
          <cell r="DF90">
            <v>0</v>
          </cell>
        </row>
        <row r="91">
          <cell r="B91">
            <v>3400129</v>
          </cell>
          <cell r="C91" t="str">
            <v>Lake Norman Regional Medical</v>
          </cell>
          <cell r="D91">
            <v>0</v>
          </cell>
          <cell r="E91">
            <v>36799</v>
          </cell>
          <cell r="F91">
            <v>12</v>
          </cell>
          <cell r="G91">
            <v>12</v>
          </cell>
          <cell r="H91">
            <v>1</v>
          </cell>
          <cell r="I91">
            <v>36185360</v>
          </cell>
          <cell r="J91">
            <v>127079496</v>
          </cell>
          <cell r="L91">
            <v>4271850</v>
          </cell>
          <cell r="M91">
            <v>1511608</v>
          </cell>
          <cell r="O91">
            <v>1830836</v>
          </cell>
          <cell r="P91">
            <v>465766</v>
          </cell>
          <cell r="AA91">
            <v>36185360</v>
          </cell>
          <cell r="AB91">
            <v>127079496</v>
          </cell>
          <cell r="AD91">
            <v>4271850</v>
          </cell>
          <cell r="AE91">
            <v>1511608</v>
          </cell>
          <cell r="AG91">
            <v>1830836</v>
          </cell>
          <cell r="AH91">
            <v>465766</v>
          </cell>
          <cell r="AL91">
            <v>0</v>
          </cell>
          <cell r="BE91">
            <v>0</v>
          </cell>
          <cell r="BF91">
            <v>0</v>
          </cell>
          <cell r="BH91">
            <v>0</v>
          </cell>
          <cell r="BI91">
            <v>0</v>
          </cell>
          <cell r="BK91">
            <v>0</v>
          </cell>
          <cell r="BL91">
            <v>0</v>
          </cell>
          <cell r="BN91">
            <v>1</v>
          </cell>
          <cell r="BO91">
            <v>36185360</v>
          </cell>
          <cell r="BP91">
            <v>127079496</v>
          </cell>
          <cell r="BR91">
            <v>4271850</v>
          </cell>
          <cell r="BS91">
            <v>1511608</v>
          </cell>
          <cell r="BU91">
            <v>1830836</v>
          </cell>
          <cell r="BV91">
            <v>465766</v>
          </cell>
          <cell r="BX91">
            <v>0</v>
          </cell>
          <cell r="BY91">
            <v>0</v>
          </cell>
          <cell r="BZ91">
            <v>0</v>
          </cell>
          <cell r="CB91">
            <v>0</v>
          </cell>
          <cell r="CC91">
            <v>0</v>
          </cell>
          <cell r="CE91">
            <v>0</v>
          </cell>
          <cell r="CF91">
            <v>0</v>
          </cell>
          <cell r="CH91">
            <v>36185360</v>
          </cell>
          <cell r="CI91">
            <v>127079496</v>
          </cell>
          <cell r="CK91">
            <v>4271850</v>
          </cell>
          <cell r="CL91">
            <v>1511608</v>
          </cell>
          <cell r="CN91">
            <v>1830836</v>
          </cell>
          <cell r="CO91">
            <v>465766</v>
          </cell>
          <cell r="CP91">
            <v>6102686</v>
          </cell>
          <cell r="CQ91">
            <v>1977374</v>
          </cell>
          <cell r="CR91">
            <v>0.35385324859253015</v>
          </cell>
          <cell r="CS91">
            <v>0.25440072185602641</v>
          </cell>
          <cell r="CT91">
            <v>0.324017</v>
          </cell>
          <cell r="CU91">
            <v>1.0549999999999999</v>
          </cell>
          <cell r="CV91">
            <v>1</v>
          </cell>
          <cell r="DA91">
            <v>0</v>
          </cell>
          <cell r="DF91">
            <v>0</v>
          </cell>
        </row>
        <row r="92">
          <cell r="B92">
            <v>3400130</v>
          </cell>
          <cell r="C92" t="str">
            <v>Union Regional Medical Center</v>
          </cell>
          <cell r="D92">
            <v>4</v>
          </cell>
          <cell r="E92">
            <v>36891</v>
          </cell>
          <cell r="F92">
            <v>12</v>
          </cell>
          <cell r="G92">
            <v>3</v>
          </cell>
          <cell r="H92">
            <v>0.25</v>
          </cell>
          <cell r="I92">
            <v>47276646</v>
          </cell>
          <cell r="J92">
            <v>96106303</v>
          </cell>
          <cell r="L92">
            <v>7748016</v>
          </cell>
          <cell r="M92">
            <v>4171762</v>
          </cell>
          <cell r="O92">
            <v>3844367</v>
          </cell>
          <cell r="P92">
            <v>1684808</v>
          </cell>
          <cell r="AA92">
            <v>47276646</v>
          </cell>
          <cell r="AB92">
            <v>96106303</v>
          </cell>
          <cell r="AD92">
            <v>7748016</v>
          </cell>
          <cell r="AE92">
            <v>4171762</v>
          </cell>
          <cell r="AG92">
            <v>3844367</v>
          </cell>
          <cell r="AH92">
            <v>1684808</v>
          </cell>
          <cell r="AJ92">
            <v>12</v>
          </cell>
          <cell r="AK92">
            <v>9</v>
          </cell>
          <cell r="AL92">
            <v>0.75</v>
          </cell>
          <cell r="AM92">
            <v>49947572</v>
          </cell>
          <cell r="AN92">
            <v>105509209</v>
          </cell>
          <cell r="AP92">
            <v>9294149</v>
          </cell>
          <cell r="AQ92">
            <v>5266357</v>
          </cell>
          <cell r="AS92">
            <v>3713747</v>
          </cell>
          <cell r="AT92">
            <v>1593923</v>
          </cell>
          <cell r="BE92">
            <v>49947572</v>
          </cell>
          <cell r="BF92">
            <v>105509209</v>
          </cell>
          <cell r="BH92">
            <v>9294149</v>
          </cell>
          <cell r="BI92">
            <v>5266357</v>
          </cell>
          <cell r="BK92">
            <v>3713747</v>
          </cell>
          <cell r="BL92">
            <v>1593923</v>
          </cell>
          <cell r="BN92">
            <v>0.25</v>
          </cell>
          <cell r="BO92">
            <v>11819161.5</v>
          </cell>
          <cell r="BP92">
            <v>24026575.75</v>
          </cell>
          <cell r="BR92">
            <v>1937004</v>
          </cell>
          <cell r="BS92">
            <v>1042940.5</v>
          </cell>
          <cell r="BU92">
            <v>961091.75</v>
          </cell>
          <cell r="BV92">
            <v>421202</v>
          </cell>
          <cell r="BX92">
            <v>0.75</v>
          </cell>
          <cell r="BY92">
            <v>37460679</v>
          </cell>
          <cell r="BZ92">
            <v>79131906.75</v>
          </cell>
          <cell r="CB92">
            <v>6970611.75</v>
          </cell>
          <cell r="CC92">
            <v>3949767.75</v>
          </cell>
          <cell r="CE92">
            <v>2785310.25</v>
          </cell>
          <cell r="CF92">
            <v>1195442.25</v>
          </cell>
          <cell r="CH92">
            <v>49279840.5</v>
          </cell>
          <cell r="CI92">
            <v>103158482.5</v>
          </cell>
          <cell r="CK92">
            <v>8907615.75</v>
          </cell>
          <cell r="CL92">
            <v>4992708.25</v>
          </cell>
          <cell r="CN92">
            <v>3746402</v>
          </cell>
          <cell r="CO92">
            <v>1616644.25</v>
          </cell>
          <cell r="CP92">
            <v>12654017.75</v>
          </cell>
          <cell r="CQ92">
            <v>6609352.5</v>
          </cell>
          <cell r="CR92">
            <v>0.56049883494357067</v>
          </cell>
          <cell r="CS92">
            <v>0.431519161584902</v>
          </cell>
          <cell r="CT92">
            <v>0.52231300000000003</v>
          </cell>
          <cell r="CU92">
            <v>1.05</v>
          </cell>
          <cell r="CV92">
            <v>1</v>
          </cell>
          <cell r="DA92">
            <v>0</v>
          </cell>
          <cell r="DF92">
            <v>0</v>
          </cell>
        </row>
        <row r="93">
          <cell r="B93">
            <v>3400131</v>
          </cell>
          <cell r="C93" t="str">
            <v>Craven Regional Hospital</v>
          </cell>
          <cell r="D93">
            <v>4</v>
          </cell>
          <cell r="E93">
            <v>36799</v>
          </cell>
          <cell r="F93">
            <v>12</v>
          </cell>
          <cell r="G93">
            <v>12</v>
          </cell>
          <cell r="H93">
            <v>1</v>
          </cell>
          <cell r="I93">
            <v>113723675</v>
          </cell>
          <cell r="J93">
            <v>216779813</v>
          </cell>
          <cell r="L93">
            <v>17535626</v>
          </cell>
          <cell r="M93">
            <v>9245959</v>
          </cell>
          <cell r="O93">
            <v>5999618</v>
          </cell>
          <cell r="P93">
            <v>3210936</v>
          </cell>
          <cell r="AA93">
            <v>113723675</v>
          </cell>
          <cell r="AB93">
            <v>216779813</v>
          </cell>
          <cell r="AD93">
            <v>17535626</v>
          </cell>
          <cell r="AE93">
            <v>9245959</v>
          </cell>
          <cell r="AG93">
            <v>5999618</v>
          </cell>
          <cell r="AH93">
            <v>3210936</v>
          </cell>
          <cell r="AL93">
            <v>0</v>
          </cell>
          <cell r="BE93">
            <v>0</v>
          </cell>
          <cell r="BF93">
            <v>0</v>
          </cell>
          <cell r="BH93">
            <v>0</v>
          </cell>
          <cell r="BI93">
            <v>0</v>
          </cell>
          <cell r="BK93">
            <v>0</v>
          </cell>
          <cell r="BL93">
            <v>0</v>
          </cell>
          <cell r="BN93">
            <v>1</v>
          </cell>
          <cell r="BO93">
            <v>113723675</v>
          </cell>
          <cell r="BP93">
            <v>216779813</v>
          </cell>
          <cell r="BR93">
            <v>17535626</v>
          </cell>
          <cell r="BS93">
            <v>9245959</v>
          </cell>
          <cell r="BU93">
            <v>5999618</v>
          </cell>
          <cell r="BV93">
            <v>3210936</v>
          </cell>
          <cell r="BX93">
            <v>0</v>
          </cell>
          <cell r="BY93">
            <v>0</v>
          </cell>
          <cell r="BZ93">
            <v>0</v>
          </cell>
          <cell r="CB93">
            <v>0</v>
          </cell>
          <cell r="CC93">
            <v>0</v>
          </cell>
          <cell r="CE93">
            <v>0</v>
          </cell>
          <cell r="CF93">
            <v>0</v>
          </cell>
          <cell r="CH93">
            <v>113723675</v>
          </cell>
          <cell r="CI93">
            <v>216779813</v>
          </cell>
          <cell r="CK93">
            <v>17535626</v>
          </cell>
          <cell r="CL93">
            <v>9245959</v>
          </cell>
          <cell r="CN93">
            <v>5999618</v>
          </cell>
          <cell r="CO93">
            <v>3210936</v>
          </cell>
          <cell r="CP93">
            <v>23535244</v>
          </cell>
          <cell r="CQ93">
            <v>12456895</v>
          </cell>
          <cell r="CR93">
            <v>0.52726711894973122</v>
          </cell>
          <cell r="CS93">
            <v>0.53519007376802985</v>
          </cell>
          <cell r="CT93">
            <v>0.52928699999999995</v>
          </cell>
          <cell r="CU93">
            <v>1.0549999999999999</v>
          </cell>
          <cell r="CV93">
            <v>1</v>
          </cell>
          <cell r="DA93">
            <v>0</v>
          </cell>
          <cell r="DF93">
            <v>0</v>
          </cell>
        </row>
        <row r="94">
          <cell r="B94">
            <v>3400132</v>
          </cell>
          <cell r="C94" t="str">
            <v>Maria Parham Hospital</v>
          </cell>
          <cell r="D94">
            <v>0</v>
          </cell>
          <cell r="E94">
            <v>36799</v>
          </cell>
          <cell r="F94">
            <v>12</v>
          </cell>
          <cell r="G94">
            <v>12</v>
          </cell>
          <cell r="H94">
            <v>1</v>
          </cell>
          <cell r="I94">
            <v>32966077</v>
          </cell>
          <cell r="J94">
            <v>65593602</v>
          </cell>
          <cell r="L94">
            <v>6105297</v>
          </cell>
          <cell r="M94">
            <v>3090318</v>
          </cell>
          <cell r="O94">
            <v>3653431</v>
          </cell>
          <cell r="P94">
            <v>1875071</v>
          </cell>
          <cell r="R94">
            <v>0</v>
          </cell>
          <cell r="S94">
            <v>0</v>
          </cell>
          <cell r="U94">
            <v>0</v>
          </cell>
          <cell r="V94">
            <v>0</v>
          </cell>
          <cell r="AA94">
            <v>32966077</v>
          </cell>
          <cell r="AB94">
            <v>65593602</v>
          </cell>
          <cell r="AD94">
            <v>6105297</v>
          </cell>
          <cell r="AE94">
            <v>3090318</v>
          </cell>
          <cell r="AG94">
            <v>3653431</v>
          </cell>
          <cell r="AH94">
            <v>1875071</v>
          </cell>
          <cell r="AL94">
            <v>0</v>
          </cell>
          <cell r="BE94">
            <v>0</v>
          </cell>
          <cell r="BF94">
            <v>0</v>
          </cell>
          <cell r="BH94">
            <v>0</v>
          </cell>
          <cell r="BI94">
            <v>0</v>
          </cell>
          <cell r="BK94">
            <v>0</v>
          </cell>
          <cell r="BL94">
            <v>0</v>
          </cell>
          <cell r="BN94">
            <v>1</v>
          </cell>
          <cell r="BO94">
            <v>32966077</v>
          </cell>
          <cell r="BP94">
            <v>65593602</v>
          </cell>
          <cell r="BR94">
            <v>6105297</v>
          </cell>
          <cell r="BS94">
            <v>3090318</v>
          </cell>
          <cell r="BU94">
            <v>3653431</v>
          </cell>
          <cell r="BV94">
            <v>1875071</v>
          </cell>
          <cell r="BX94">
            <v>0</v>
          </cell>
          <cell r="BY94">
            <v>0</v>
          </cell>
          <cell r="BZ94">
            <v>0</v>
          </cell>
          <cell r="CB94">
            <v>0</v>
          </cell>
          <cell r="CC94">
            <v>0</v>
          </cell>
          <cell r="CE94">
            <v>0</v>
          </cell>
          <cell r="CF94">
            <v>0</v>
          </cell>
          <cell r="CH94">
            <v>32966077</v>
          </cell>
          <cell r="CI94">
            <v>65593602</v>
          </cell>
          <cell r="CK94">
            <v>6105297</v>
          </cell>
          <cell r="CL94">
            <v>3090318</v>
          </cell>
          <cell r="CN94">
            <v>3653431</v>
          </cell>
          <cell r="CO94">
            <v>1875071</v>
          </cell>
          <cell r="CP94">
            <v>9758728</v>
          </cell>
          <cell r="CQ94">
            <v>4965389</v>
          </cell>
          <cell r="CR94">
            <v>0.50616997010956222</v>
          </cell>
          <cell r="CS94">
            <v>0.51323564068953265</v>
          </cell>
          <cell r="CT94">
            <v>0.50881500000000002</v>
          </cell>
          <cell r="CU94">
            <v>1.0549999999999999</v>
          </cell>
          <cell r="CV94">
            <v>1</v>
          </cell>
          <cell r="DA94">
            <v>0</v>
          </cell>
          <cell r="DF94">
            <v>0</v>
          </cell>
        </row>
        <row r="95">
          <cell r="B95">
            <v>3400133</v>
          </cell>
          <cell r="C95" t="str">
            <v>Martin General Hospital</v>
          </cell>
          <cell r="D95">
            <v>0</v>
          </cell>
          <cell r="E95">
            <v>37011</v>
          </cell>
          <cell r="F95">
            <v>12</v>
          </cell>
          <cell r="G95">
            <v>12</v>
          </cell>
          <cell r="H95">
            <v>1</v>
          </cell>
          <cell r="I95">
            <v>16108209</v>
          </cell>
          <cell r="J95">
            <v>40328501</v>
          </cell>
          <cell r="L95">
            <v>3184113</v>
          </cell>
          <cell r="M95">
            <v>852168</v>
          </cell>
          <cell r="O95">
            <v>4007268</v>
          </cell>
          <cell r="P95">
            <v>1924153</v>
          </cell>
          <cell r="AA95">
            <v>16108209</v>
          </cell>
          <cell r="AB95">
            <v>40328501</v>
          </cell>
          <cell r="AD95">
            <v>3184113</v>
          </cell>
          <cell r="AE95">
            <v>852168</v>
          </cell>
          <cell r="AG95">
            <v>4007268</v>
          </cell>
          <cell r="AH95">
            <v>1924153</v>
          </cell>
          <cell r="AL95">
            <v>0</v>
          </cell>
          <cell r="BE95">
            <v>0</v>
          </cell>
          <cell r="BF95">
            <v>0</v>
          </cell>
          <cell r="BH95">
            <v>0</v>
          </cell>
          <cell r="BI95">
            <v>0</v>
          </cell>
          <cell r="BK95">
            <v>0</v>
          </cell>
          <cell r="BL95">
            <v>0</v>
          </cell>
          <cell r="BN95">
            <v>1</v>
          </cell>
          <cell r="BO95">
            <v>16108209</v>
          </cell>
          <cell r="BP95">
            <v>40328501</v>
          </cell>
          <cell r="BR95">
            <v>3184113</v>
          </cell>
          <cell r="BS95">
            <v>852168</v>
          </cell>
          <cell r="BU95">
            <v>4007268</v>
          </cell>
          <cell r="BV95">
            <v>1924153</v>
          </cell>
          <cell r="BX95">
            <v>0</v>
          </cell>
          <cell r="BY95">
            <v>0</v>
          </cell>
          <cell r="BZ95">
            <v>0</v>
          </cell>
          <cell r="CB95">
            <v>0</v>
          </cell>
          <cell r="CC95">
            <v>0</v>
          </cell>
          <cell r="CE95">
            <v>0</v>
          </cell>
          <cell r="CF95">
            <v>0</v>
          </cell>
          <cell r="CH95">
            <v>16108209</v>
          </cell>
          <cell r="CI95">
            <v>40328501</v>
          </cell>
          <cell r="CK95">
            <v>3184113</v>
          </cell>
          <cell r="CL95">
            <v>852168</v>
          </cell>
          <cell r="CN95">
            <v>4007268</v>
          </cell>
          <cell r="CO95">
            <v>1924153</v>
          </cell>
          <cell r="CP95">
            <v>7191381</v>
          </cell>
          <cell r="CQ95">
            <v>2776321</v>
          </cell>
          <cell r="CR95">
            <v>0.26763120529956064</v>
          </cell>
          <cell r="CS95">
            <v>0.48016578876181976</v>
          </cell>
          <cell r="CT95">
            <v>0.38606200000000002</v>
          </cell>
          <cell r="CU95">
            <v>1.044</v>
          </cell>
          <cell r="CV95">
            <v>1</v>
          </cell>
          <cell r="DA95">
            <v>0</v>
          </cell>
          <cell r="DF95">
            <v>0</v>
          </cell>
        </row>
        <row r="96">
          <cell r="B96">
            <v>3400141</v>
          </cell>
          <cell r="C96" t="str">
            <v>New Hanover Memorial Hospital</v>
          </cell>
          <cell r="D96">
            <v>4</v>
          </cell>
          <cell r="E96">
            <v>36799</v>
          </cell>
          <cell r="F96">
            <v>12</v>
          </cell>
          <cell r="G96">
            <v>12</v>
          </cell>
          <cell r="H96">
            <v>1</v>
          </cell>
          <cell r="I96">
            <v>28753048</v>
          </cell>
          <cell r="J96">
            <v>641210043</v>
          </cell>
          <cell r="L96">
            <v>54185319</v>
          </cell>
          <cell r="M96">
            <v>25498870</v>
          </cell>
          <cell r="O96">
            <v>21363807</v>
          </cell>
          <cell r="P96">
            <v>9757850</v>
          </cell>
          <cell r="U96">
            <v>3120267</v>
          </cell>
          <cell r="V96">
            <v>2746988</v>
          </cell>
          <cell r="AA96">
            <v>28753048</v>
          </cell>
          <cell r="AB96">
            <v>641210043</v>
          </cell>
          <cell r="AD96">
            <v>57305586</v>
          </cell>
          <cell r="AE96">
            <v>28245858</v>
          </cell>
          <cell r="AG96">
            <v>21363807</v>
          </cell>
          <cell r="AH96">
            <v>9757850</v>
          </cell>
          <cell r="AL96">
            <v>0</v>
          </cell>
          <cell r="AM96">
            <v>0</v>
          </cell>
          <cell r="AN96">
            <v>0</v>
          </cell>
          <cell r="AP96">
            <v>0</v>
          </cell>
          <cell r="AQ96">
            <v>0</v>
          </cell>
          <cell r="AS96">
            <v>0</v>
          </cell>
          <cell r="AT96">
            <v>0</v>
          </cell>
          <cell r="BE96">
            <v>0</v>
          </cell>
          <cell r="BF96">
            <v>0</v>
          </cell>
          <cell r="BH96">
            <v>0</v>
          </cell>
          <cell r="BI96">
            <v>0</v>
          </cell>
          <cell r="BK96">
            <v>0</v>
          </cell>
          <cell r="BL96">
            <v>0</v>
          </cell>
          <cell r="BN96">
            <v>1</v>
          </cell>
          <cell r="BO96">
            <v>28753048</v>
          </cell>
          <cell r="BP96">
            <v>641210043</v>
          </cell>
          <cell r="BR96">
            <v>57305586</v>
          </cell>
          <cell r="BS96">
            <v>28245858</v>
          </cell>
          <cell r="BU96">
            <v>21363807</v>
          </cell>
          <cell r="BV96">
            <v>9757850</v>
          </cell>
          <cell r="BX96">
            <v>0</v>
          </cell>
          <cell r="BY96">
            <v>0</v>
          </cell>
          <cell r="BZ96">
            <v>0</v>
          </cell>
          <cell r="CB96">
            <v>0</v>
          </cell>
          <cell r="CC96">
            <v>0</v>
          </cell>
          <cell r="CE96">
            <v>0</v>
          </cell>
          <cell r="CF96">
            <v>0</v>
          </cell>
          <cell r="CH96">
            <v>28753048</v>
          </cell>
          <cell r="CI96">
            <v>641210043</v>
          </cell>
          <cell r="CK96">
            <v>57305586</v>
          </cell>
          <cell r="CL96">
            <v>28245858</v>
          </cell>
          <cell r="CN96">
            <v>21363807</v>
          </cell>
          <cell r="CO96">
            <v>9757850</v>
          </cell>
          <cell r="CP96">
            <v>78669393</v>
          </cell>
          <cell r="CQ96">
            <v>38003708</v>
          </cell>
          <cell r="CR96">
            <v>0.49289885980748893</v>
          </cell>
          <cell r="CS96">
            <v>0.45674677738850572</v>
          </cell>
          <cell r="CT96">
            <v>0.48308099999999998</v>
          </cell>
          <cell r="CU96">
            <v>1.0549999999999999</v>
          </cell>
          <cell r="CV96">
            <v>1</v>
          </cell>
          <cell r="DA96">
            <v>0</v>
          </cell>
          <cell r="DF96">
            <v>0</v>
          </cell>
        </row>
        <row r="97">
          <cell r="B97">
            <v>3400142</v>
          </cell>
          <cell r="C97" t="str">
            <v>Carteret General Hospital</v>
          </cell>
          <cell r="D97">
            <v>4</v>
          </cell>
          <cell r="E97">
            <v>36799</v>
          </cell>
          <cell r="F97">
            <v>12</v>
          </cell>
          <cell r="G97">
            <v>12</v>
          </cell>
          <cell r="H97">
            <v>1</v>
          </cell>
          <cell r="I97">
            <v>42958929</v>
          </cell>
          <cell r="J97">
            <v>78625538</v>
          </cell>
          <cell r="L97">
            <v>4884699</v>
          </cell>
          <cell r="M97">
            <v>3195927</v>
          </cell>
          <cell r="O97">
            <v>2726038</v>
          </cell>
          <cell r="P97">
            <v>1409729</v>
          </cell>
          <cell r="AA97">
            <v>42958929</v>
          </cell>
          <cell r="AB97">
            <v>78625538</v>
          </cell>
          <cell r="AD97">
            <v>4884699</v>
          </cell>
          <cell r="AE97">
            <v>3195927</v>
          </cell>
          <cell r="AG97">
            <v>2726038</v>
          </cell>
          <cell r="AH97">
            <v>1409729</v>
          </cell>
          <cell r="AL97">
            <v>0</v>
          </cell>
          <cell r="BE97">
            <v>0</v>
          </cell>
          <cell r="BF97">
            <v>0</v>
          </cell>
          <cell r="BH97">
            <v>0</v>
          </cell>
          <cell r="BI97">
            <v>0</v>
          </cell>
          <cell r="BK97">
            <v>0</v>
          </cell>
          <cell r="BL97">
            <v>0</v>
          </cell>
          <cell r="BN97">
            <v>1</v>
          </cell>
          <cell r="BO97">
            <v>42958929</v>
          </cell>
          <cell r="BP97">
            <v>78625538</v>
          </cell>
          <cell r="BR97">
            <v>4884699</v>
          </cell>
          <cell r="BS97">
            <v>3195927</v>
          </cell>
          <cell r="BU97">
            <v>2726038</v>
          </cell>
          <cell r="BV97">
            <v>1409729</v>
          </cell>
          <cell r="BX97">
            <v>0</v>
          </cell>
          <cell r="BY97">
            <v>0</v>
          </cell>
          <cell r="BZ97">
            <v>0</v>
          </cell>
          <cell r="CB97">
            <v>0</v>
          </cell>
          <cell r="CC97">
            <v>0</v>
          </cell>
          <cell r="CE97">
            <v>0</v>
          </cell>
          <cell r="CF97">
            <v>0</v>
          </cell>
          <cell r="CH97">
            <v>42958929</v>
          </cell>
          <cell r="CI97">
            <v>78625538</v>
          </cell>
          <cell r="CK97">
            <v>4884699</v>
          </cell>
          <cell r="CL97">
            <v>3195927</v>
          </cell>
          <cell r="CN97">
            <v>2726038</v>
          </cell>
          <cell r="CO97">
            <v>1409729</v>
          </cell>
          <cell r="CP97">
            <v>7610737</v>
          </cell>
          <cell r="CQ97">
            <v>4605656</v>
          </cell>
          <cell r="CR97">
            <v>0.65427306779803629</v>
          </cell>
          <cell r="CS97">
            <v>0.5171347574758679</v>
          </cell>
          <cell r="CT97">
            <v>0.60515200000000002</v>
          </cell>
          <cell r="CU97">
            <v>1.0549999999999999</v>
          </cell>
          <cell r="CV97">
            <v>1</v>
          </cell>
          <cell r="DA97">
            <v>0</v>
          </cell>
          <cell r="DF97">
            <v>0</v>
          </cell>
        </row>
        <row r="98">
          <cell r="B98">
            <v>3400143</v>
          </cell>
          <cell r="C98" t="str">
            <v>Catawba Valley Medical Center</v>
          </cell>
          <cell r="D98">
            <v>4</v>
          </cell>
          <cell r="E98">
            <v>36707</v>
          </cell>
          <cell r="F98">
            <v>12</v>
          </cell>
          <cell r="G98">
            <v>12</v>
          </cell>
          <cell r="H98">
            <v>1</v>
          </cell>
          <cell r="I98">
            <v>76248543</v>
          </cell>
          <cell r="J98">
            <v>148572246</v>
          </cell>
          <cell r="L98">
            <v>12393645</v>
          </cell>
          <cell r="M98">
            <v>8596342</v>
          </cell>
          <cell r="O98">
            <v>5581170</v>
          </cell>
          <cell r="P98">
            <v>2186685</v>
          </cell>
          <cell r="R98">
            <v>6573954</v>
          </cell>
          <cell r="S98">
            <v>4987109</v>
          </cell>
          <cell r="U98">
            <v>1071572</v>
          </cell>
          <cell r="V98">
            <v>984140</v>
          </cell>
          <cell r="AA98">
            <v>82822497</v>
          </cell>
          <cell r="AB98">
            <v>153559355</v>
          </cell>
          <cell r="AD98">
            <v>13465217</v>
          </cell>
          <cell r="AE98">
            <v>9580482</v>
          </cell>
          <cell r="AG98">
            <v>5581170</v>
          </cell>
          <cell r="AH98">
            <v>2186685</v>
          </cell>
          <cell r="AL98">
            <v>0</v>
          </cell>
          <cell r="BE98">
            <v>0</v>
          </cell>
          <cell r="BF98">
            <v>0</v>
          </cell>
          <cell r="BH98">
            <v>0</v>
          </cell>
          <cell r="BI98">
            <v>0</v>
          </cell>
          <cell r="BK98">
            <v>0</v>
          </cell>
          <cell r="BL98">
            <v>0</v>
          </cell>
          <cell r="BN98">
            <v>1</v>
          </cell>
          <cell r="BO98">
            <v>82822497</v>
          </cell>
          <cell r="BP98">
            <v>153559355</v>
          </cell>
          <cell r="BR98">
            <v>13465217</v>
          </cell>
          <cell r="BS98">
            <v>9580482</v>
          </cell>
          <cell r="BU98">
            <v>5581170</v>
          </cell>
          <cell r="BV98">
            <v>2186685</v>
          </cell>
          <cell r="BX98">
            <v>0</v>
          </cell>
          <cell r="BY98">
            <v>0</v>
          </cell>
          <cell r="BZ98">
            <v>0</v>
          </cell>
          <cell r="CB98">
            <v>0</v>
          </cell>
          <cell r="CC98">
            <v>0</v>
          </cell>
          <cell r="CE98">
            <v>0</v>
          </cell>
          <cell r="CF98">
            <v>0</v>
          </cell>
          <cell r="CH98">
            <v>82822497</v>
          </cell>
          <cell r="CI98">
            <v>153559355</v>
          </cell>
          <cell r="CK98">
            <v>13465217</v>
          </cell>
          <cell r="CL98">
            <v>9580482</v>
          </cell>
          <cell r="CN98">
            <v>5581170</v>
          </cell>
          <cell r="CO98">
            <v>2186685</v>
          </cell>
          <cell r="CP98">
            <v>19046387</v>
          </cell>
          <cell r="CQ98">
            <v>11767167</v>
          </cell>
          <cell r="CR98">
            <v>0.71149852245233036</v>
          </cell>
          <cell r="CS98">
            <v>0.39179688129908247</v>
          </cell>
          <cell r="CT98">
            <v>0.61781600000000003</v>
          </cell>
          <cell r="CU98">
            <v>1.06</v>
          </cell>
          <cell r="CV98">
            <v>1</v>
          </cell>
          <cell r="DA98">
            <v>0</v>
          </cell>
          <cell r="DF98">
            <v>0</v>
          </cell>
        </row>
        <row r="99">
          <cell r="B99">
            <v>3400144</v>
          </cell>
          <cell r="C99" t="str">
            <v>Davis Medical Center</v>
          </cell>
          <cell r="D99">
            <v>0</v>
          </cell>
          <cell r="E99">
            <v>36799</v>
          </cell>
          <cell r="F99">
            <v>12</v>
          </cell>
          <cell r="G99">
            <v>5</v>
          </cell>
          <cell r="H99">
            <v>0.41666666666666669</v>
          </cell>
          <cell r="I99">
            <v>30246235</v>
          </cell>
          <cell r="J99">
            <v>71138204</v>
          </cell>
          <cell r="L99">
            <v>6382803</v>
          </cell>
          <cell r="M99">
            <v>3122375</v>
          </cell>
          <cell r="O99">
            <v>3586104</v>
          </cell>
          <cell r="P99">
            <v>1372552</v>
          </cell>
          <cell r="R99">
            <v>1406685</v>
          </cell>
          <cell r="S99">
            <v>1671039</v>
          </cell>
          <cell r="U99">
            <v>416658</v>
          </cell>
          <cell r="V99">
            <v>251179</v>
          </cell>
          <cell r="AA99">
            <v>31652920</v>
          </cell>
          <cell r="AB99">
            <v>72809243</v>
          </cell>
          <cell r="AD99">
            <v>6799461</v>
          </cell>
          <cell r="AE99">
            <v>3373554</v>
          </cell>
          <cell r="AG99">
            <v>3586104</v>
          </cell>
          <cell r="AH99">
            <v>1372552</v>
          </cell>
          <cell r="AJ99">
            <v>7</v>
          </cell>
          <cell r="AK99">
            <v>7</v>
          </cell>
          <cell r="AL99">
            <v>1</v>
          </cell>
          <cell r="AM99">
            <v>20046832</v>
          </cell>
          <cell r="AN99">
            <v>42996925</v>
          </cell>
          <cell r="AP99">
            <v>3343387</v>
          </cell>
          <cell r="AQ99">
            <v>1977012</v>
          </cell>
          <cell r="AS99">
            <v>1746205</v>
          </cell>
          <cell r="AT99">
            <v>709508</v>
          </cell>
          <cell r="AV99">
            <v>1028855</v>
          </cell>
          <cell r="AW99">
            <v>1131719</v>
          </cell>
          <cell r="AY99">
            <v>370527</v>
          </cell>
          <cell r="AZ99">
            <v>256788</v>
          </cell>
          <cell r="BE99">
            <v>21075687</v>
          </cell>
          <cell r="BF99">
            <v>44128644</v>
          </cell>
          <cell r="BH99">
            <v>3713914</v>
          </cell>
          <cell r="BI99">
            <v>2233800</v>
          </cell>
          <cell r="BK99">
            <v>1746205</v>
          </cell>
          <cell r="BL99">
            <v>709508</v>
          </cell>
          <cell r="BN99">
            <v>0.41666666666666669</v>
          </cell>
          <cell r="BO99">
            <v>13188716.666666668</v>
          </cell>
          <cell r="BP99">
            <v>30337184.583333336</v>
          </cell>
          <cell r="BR99">
            <v>2833108.75</v>
          </cell>
          <cell r="BS99">
            <v>1405647.5</v>
          </cell>
          <cell r="BU99">
            <v>1494210</v>
          </cell>
          <cell r="BV99">
            <v>571896.66666666674</v>
          </cell>
          <cell r="BX99">
            <v>1</v>
          </cell>
          <cell r="BY99">
            <v>21075687</v>
          </cell>
          <cell r="BZ99">
            <v>44128644</v>
          </cell>
          <cell r="CB99">
            <v>3713914</v>
          </cell>
          <cell r="CC99">
            <v>2233800</v>
          </cell>
          <cell r="CE99">
            <v>1746205</v>
          </cell>
          <cell r="CF99">
            <v>709508</v>
          </cell>
          <cell r="CH99">
            <v>34264403.666666672</v>
          </cell>
          <cell r="CI99">
            <v>74465828.583333343</v>
          </cell>
          <cell r="CK99">
            <v>6547022.75</v>
          </cell>
          <cell r="CL99">
            <v>3639447.5</v>
          </cell>
          <cell r="CN99">
            <v>3240415</v>
          </cell>
          <cell r="CO99">
            <v>1281404.6666666667</v>
          </cell>
          <cell r="CP99">
            <v>9787437.75</v>
          </cell>
          <cell r="CQ99">
            <v>4920852.166666667</v>
          </cell>
          <cell r="CR99">
            <v>0.55589351663700881</v>
          </cell>
          <cell r="CS99">
            <v>0.39544461640458606</v>
          </cell>
          <cell r="CT99">
            <v>0.502772</v>
          </cell>
          <cell r="CU99">
            <v>1.0549999999999999</v>
          </cell>
          <cell r="CV99">
            <v>1</v>
          </cell>
          <cell r="DA99">
            <v>0</v>
          </cell>
          <cell r="DF99">
            <v>0</v>
          </cell>
        </row>
        <row r="100">
          <cell r="B100">
            <v>3400145</v>
          </cell>
          <cell r="C100" t="str">
            <v>Lincoln Medical Center</v>
          </cell>
          <cell r="D100">
            <v>4</v>
          </cell>
          <cell r="E100">
            <v>36799</v>
          </cell>
          <cell r="F100">
            <v>12</v>
          </cell>
          <cell r="G100">
            <v>12</v>
          </cell>
          <cell r="H100">
            <v>1</v>
          </cell>
          <cell r="I100">
            <v>31443960</v>
          </cell>
          <cell r="J100">
            <v>70603384</v>
          </cell>
          <cell r="L100">
            <v>5242011</v>
          </cell>
          <cell r="M100">
            <v>2621309</v>
          </cell>
          <cell r="O100">
            <v>3630864</v>
          </cell>
          <cell r="P100">
            <v>1727546</v>
          </cell>
          <cell r="AA100">
            <v>31443960</v>
          </cell>
          <cell r="AB100">
            <v>70603384</v>
          </cell>
          <cell r="AD100">
            <v>5242011</v>
          </cell>
          <cell r="AE100">
            <v>2621309</v>
          </cell>
          <cell r="AG100">
            <v>3630864</v>
          </cell>
          <cell r="AH100">
            <v>1727546</v>
          </cell>
          <cell r="AL100">
            <v>0</v>
          </cell>
          <cell r="BE100">
            <v>0</v>
          </cell>
          <cell r="BF100">
            <v>0</v>
          </cell>
          <cell r="BH100">
            <v>0</v>
          </cell>
          <cell r="BI100">
            <v>0</v>
          </cell>
          <cell r="BK100">
            <v>0</v>
          </cell>
          <cell r="BL100">
            <v>0</v>
          </cell>
          <cell r="BN100">
            <v>1</v>
          </cell>
          <cell r="BO100">
            <v>31443960</v>
          </cell>
          <cell r="BP100">
            <v>70603384</v>
          </cell>
          <cell r="BR100">
            <v>5242011</v>
          </cell>
          <cell r="BS100">
            <v>2621309</v>
          </cell>
          <cell r="BU100">
            <v>3630864</v>
          </cell>
          <cell r="BV100">
            <v>1727546</v>
          </cell>
          <cell r="BX100">
            <v>0</v>
          </cell>
          <cell r="BY100">
            <v>0</v>
          </cell>
          <cell r="BZ100">
            <v>0</v>
          </cell>
          <cell r="CB100">
            <v>0</v>
          </cell>
          <cell r="CC100">
            <v>0</v>
          </cell>
          <cell r="CE100">
            <v>0</v>
          </cell>
          <cell r="CF100">
            <v>0</v>
          </cell>
          <cell r="CH100">
            <v>31443960</v>
          </cell>
          <cell r="CI100">
            <v>70603384</v>
          </cell>
          <cell r="CK100">
            <v>5242011</v>
          </cell>
          <cell r="CL100">
            <v>2621309</v>
          </cell>
          <cell r="CN100">
            <v>3630864</v>
          </cell>
          <cell r="CO100">
            <v>1727546</v>
          </cell>
          <cell r="CP100">
            <v>8872875</v>
          </cell>
          <cell r="CQ100">
            <v>4348855</v>
          </cell>
          <cell r="CR100">
            <v>0.50005789762745634</v>
          </cell>
          <cell r="CS100">
            <v>0.47579474196775201</v>
          </cell>
          <cell r="CT100">
            <v>0.49012899999999998</v>
          </cell>
          <cell r="CU100">
            <v>1.0549999999999999</v>
          </cell>
          <cell r="CV100">
            <v>1</v>
          </cell>
          <cell r="DA100">
            <v>0</v>
          </cell>
          <cell r="DF100">
            <v>0</v>
          </cell>
        </row>
        <row r="101">
          <cell r="B101">
            <v>3400146</v>
          </cell>
          <cell r="C101" t="str">
            <v>Highland-Cashiers Hospital</v>
          </cell>
          <cell r="D101">
            <v>0</v>
          </cell>
          <cell r="E101">
            <v>36799</v>
          </cell>
          <cell r="F101">
            <v>12</v>
          </cell>
          <cell r="G101">
            <v>12</v>
          </cell>
          <cell r="H101">
            <v>1</v>
          </cell>
          <cell r="I101">
            <v>9929485</v>
          </cell>
          <cell r="J101">
            <v>14958274</v>
          </cell>
          <cell r="L101">
            <v>85635</v>
          </cell>
          <cell r="M101">
            <v>57832</v>
          </cell>
          <cell r="O101">
            <v>96904</v>
          </cell>
          <cell r="P101">
            <v>41238</v>
          </cell>
          <cell r="AA101">
            <v>9929485</v>
          </cell>
          <cell r="AB101">
            <v>14958274</v>
          </cell>
          <cell r="AD101">
            <v>85635</v>
          </cell>
          <cell r="AE101">
            <v>57832</v>
          </cell>
          <cell r="AG101">
            <v>96904</v>
          </cell>
          <cell r="AH101">
            <v>41238</v>
          </cell>
          <cell r="AL101">
            <v>0</v>
          </cell>
          <cell r="BE101">
            <v>0</v>
          </cell>
          <cell r="BF101">
            <v>0</v>
          </cell>
          <cell r="BH101">
            <v>0</v>
          </cell>
          <cell r="BI101">
            <v>0</v>
          </cell>
          <cell r="BK101">
            <v>0</v>
          </cell>
          <cell r="BL101">
            <v>0</v>
          </cell>
          <cell r="BN101">
            <v>1</v>
          </cell>
          <cell r="BO101">
            <v>9929485</v>
          </cell>
          <cell r="BP101">
            <v>14958274</v>
          </cell>
          <cell r="BR101">
            <v>85635</v>
          </cell>
          <cell r="BS101">
            <v>57832</v>
          </cell>
          <cell r="BU101">
            <v>96904</v>
          </cell>
          <cell r="BV101">
            <v>41238</v>
          </cell>
          <cell r="BX101">
            <v>0</v>
          </cell>
          <cell r="BY101">
            <v>0</v>
          </cell>
          <cell r="BZ101">
            <v>0</v>
          </cell>
          <cell r="CB101">
            <v>0</v>
          </cell>
          <cell r="CC101">
            <v>0</v>
          </cell>
          <cell r="CE101">
            <v>0</v>
          </cell>
          <cell r="CF101">
            <v>0</v>
          </cell>
          <cell r="CH101">
            <v>9929485</v>
          </cell>
          <cell r="CI101">
            <v>14958274</v>
          </cell>
          <cell r="CK101">
            <v>85635</v>
          </cell>
          <cell r="CL101">
            <v>57832</v>
          </cell>
          <cell r="CN101">
            <v>96904</v>
          </cell>
          <cell r="CO101">
            <v>41238</v>
          </cell>
          <cell r="CP101">
            <v>182539</v>
          </cell>
          <cell r="CQ101">
            <v>99070</v>
          </cell>
          <cell r="CR101">
            <v>0.67533134816371809</v>
          </cell>
          <cell r="CS101">
            <v>0.42555518864030378</v>
          </cell>
          <cell r="CT101">
            <v>0.54273300000000002</v>
          </cell>
          <cell r="CU101">
            <v>1.0549999999999999</v>
          </cell>
          <cell r="CV101">
            <v>1</v>
          </cell>
          <cell r="DA101">
            <v>0</v>
          </cell>
          <cell r="DF101">
            <v>0</v>
          </cell>
        </row>
        <row r="102">
          <cell r="B102">
            <v>3400147</v>
          </cell>
          <cell r="C102" t="str">
            <v>Nash General Hospital</v>
          </cell>
          <cell r="D102">
            <v>4</v>
          </cell>
          <cell r="E102">
            <v>36891</v>
          </cell>
          <cell r="F102">
            <v>12</v>
          </cell>
          <cell r="G102">
            <v>3</v>
          </cell>
          <cell r="H102">
            <v>0.25</v>
          </cell>
          <cell r="I102">
            <v>92794943</v>
          </cell>
          <cell r="J102">
            <v>163861736</v>
          </cell>
          <cell r="L102">
            <v>20048866</v>
          </cell>
          <cell r="M102">
            <v>11472864</v>
          </cell>
          <cell r="O102">
            <v>5292566</v>
          </cell>
          <cell r="P102">
            <v>3371511</v>
          </cell>
          <cell r="R102">
            <v>2228358</v>
          </cell>
          <cell r="S102">
            <v>2798041</v>
          </cell>
          <cell r="U102">
            <v>0</v>
          </cell>
          <cell r="V102">
            <v>648609</v>
          </cell>
          <cell r="AA102">
            <v>95023301</v>
          </cell>
          <cell r="AB102">
            <v>166659777</v>
          </cell>
          <cell r="AD102">
            <v>20048866</v>
          </cell>
          <cell r="AE102">
            <v>12121473</v>
          </cell>
          <cell r="AG102">
            <v>5292566</v>
          </cell>
          <cell r="AH102">
            <v>3371511</v>
          </cell>
          <cell r="AJ102">
            <v>12</v>
          </cell>
          <cell r="AK102">
            <v>9</v>
          </cell>
          <cell r="AL102">
            <v>0.75</v>
          </cell>
          <cell r="AM102">
            <v>93931046</v>
          </cell>
          <cell r="AN102">
            <v>177475421</v>
          </cell>
          <cell r="AP102">
            <v>21232784</v>
          </cell>
          <cell r="AQ102">
            <v>12013239</v>
          </cell>
          <cell r="AS102">
            <v>7157025</v>
          </cell>
          <cell r="AT102">
            <v>3647448</v>
          </cell>
          <cell r="AV102">
            <v>6835147</v>
          </cell>
          <cell r="AW102">
            <v>6192453</v>
          </cell>
          <cell r="AZ102">
            <v>1357416</v>
          </cell>
          <cell r="BE102">
            <v>100766193</v>
          </cell>
          <cell r="BF102">
            <v>183667874</v>
          </cell>
          <cell r="BH102">
            <v>21232784</v>
          </cell>
          <cell r="BI102">
            <v>13370655</v>
          </cell>
          <cell r="BK102">
            <v>7157025</v>
          </cell>
          <cell r="BL102">
            <v>3647448</v>
          </cell>
          <cell r="BN102">
            <v>0.25</v>
          </cell>
          <cell r="BO102">
            <v>23755825.25</v>
          </cell>
          <cell r="BP102">
            <v>41664944.25</v>
          </cell>
          <cell r="BR102">
            <v>5012216.5</v>
          </cell>
          <cell r="BS102">
            <v>3030368.25</v>
          </cell>
          <cell r="BU102">
            <v>1323141.5</v>
          </cell>
          <cell r="BV102">
            <v>842877.75</v>
          </cell>
          <cell r="BX102">
            <v>0.75</v>
          </cell>
          <cell r="BY102">
            <v>75574644.75</v>
          </cell>
          <cell r="BZ102">
            <v>137750905.5</v>
          </cell>
          <cell r="CB102">
            <v>15924588</v>
          </cell>
          <cell r="CC102">
            <v>10027991.25</v>
          </cell>
          <cell r="CE102">
            <v>5367768.75</v>
          </cell>
          <cell r="CF102">
            <v>2735586</v>
          </cell>
          <cell r="CH102">
            <v>99330470</v>
          </cell>
          <cell r="CI102">
            <v>179415849.75</v>
          </cell>
          <cell r="CK102">
            <v>20936804.5</v>
          </cell>
          <cell r="CL102">
            <v>13058359.5</v>
          </cell>
          <cell r="CN102">
            <v>6690910.25</v>
          </cell>
          <cell r="CO102">
            <v>3578463.75</v>
          </cell>
          <cell r="CP102">
            <v>27627714.75</v>
          </cell>
          <cell r="CQ102">
            <v>16636823.25</v>
          </cell>
          <cell r="CR102">
            <v>0.62370355992004411</v>
          </cell>
          <cell r="CS102">
            <v>0.53482465259491407</v>
          </cell>
          <cell r="CT102">
            <v>0.60217900000000002</v>
          </cell>
          <cell r="CU102">
            <v>1.05</v>
          </cell>
          <cell r="CV102">
            <v>1</v>
          </cell>
          <cell r="DA102">
            <v>0</v>
          </cell>
          <cell r="DF102">
            <v>0</v>
          </cell>
        </row>
        <row r="103">
          <cell r="B103">
            <v>3400148</v>
          </cell>
          <cell r="C103" t="str">
            <v>Medical Park Hospital</v>
          </cell>
          <cell r="D103">
            <v>0</v>
          </cell>
          <cell r="E103">
            <v>36891</v>
          </cell>
          <cell r="F103">
            <v>12</v>
          </cell>
          <cell r="G103">
            <v>3</v>
          </cell>
          <cell r="H103">
            <v>0.25</v>
          </cell>
          <cell r="I103">
            <v>19377253</v>
          </cell>
          <cell r="J103">
            <v>28467394</v>
          </cell>
          <cell r="L103">
            <v>67561</v>
          </cell>
          <cell r="M103">
            <v>54939</v>
          </cell>
          <cell r="O103">
            <v>363819</v>
          </cell>
          <cell r="P103">
            <v>226024</v>
          </cell>
          <cell r="AA103">
            <v>19377253</v>
          </cell>
          <cell r="AB103">
            <v>28467394</v>
          </cell>
          <cell r="AD103">
            <v>67561</v>
          </cell>
          <cell r="AE103">
            <v>54939</v>
          </cell>
          <cell r="AG103">
            <v>363819</v>
          </cell>
          <cell r="AH103">
            <v>226024</v>
          </cell>
          <cell r="AJ103">
            <v>12</v>
          </cell>
          <cell r="AK103">
            <v>9</v>
          </cell>
          <cell r="AL103">
            <v>0.75</v>
          </cell>
          <cell r="AM103">
            <v>23307373</v>
          </cell>
          <cell r="AN103">
            <v>33994280</v>
          </cell>
          <cell r="AP103">
            <v>190104</v>
          </cell>
          <cell r="AQ103">
            <v>150274</v>
          </cell>
          <cell r="AS103">
            <v>600413</v>
          </cell>
          <cell r="AT103">
            <v>360392</v>
          </cell>
          <cell r="BE103">
            <v>23307373</v>
          </cell>
          <cell r="BF103">
            <v>33994280</v>
          </cell>
          <cell r="BH103">
            <v>190104</v>
          </cell>
          <cell r="BI103">
            <v>150274</v>
          </cell>
          <cell r="BK103">
            <v>600413</v>
          </cell>
          <cell r="BL103">
            <v>360392</v>
          </cell>
          <cell r="BN103">
            <v>0.25</v>
          </cell>
          <cell r="BO103">
            <v>4844313.25</v>
          </cell>
          <cell r="BP103">
            <v>7116848.5</v>
          </cell>
          <cell r="BR103">
            <v>16890.25</v>
          </cell>
          <cell r="BS103">
            <v>13734.75</v>
          </cell>
          <cell r="BU103">
            <v>90954.75</v>
          </cell>
          <cell r="BV103">
            <v>56506</v>
          </cell>
          <cell r="BX103">
            <v>0.75</v>
          </cell>
          <cell r="BY103">
            <v>17480529.75</v>
          </cell>
          <cell r="BZ103">
            <v>25495710</v>
          </cell>
          <cell r="CB103">
            <v>142578</v>
          </cell>
          <cell r="CC103">
            <v>112705.5</v>
          </cell>
          <cell r="CE103">
            <v>450309.75</v>
          </cell>
          <cell r="CF103">
            <v>270294</v>
          </cell>
          <cell r="CH103">
            <v>22324843</v>
          </cell>
          <cell r="CI103">
            <v>32612558.5</v>
          </cell>
          <cell r="CK103">
            <v>159468.25</v>
          </cell>
          <cell r="CL103">
            <v>126440.25</v>
          </cell>
          <cell r="CN103">
            <v>541264.5</v>
          </cell>
          <cell r="CO103">
            <v>326800</v>
          </cell>
          <cell r="CP103">
            <v>700732.75</v>
          </cell>
          <cell r="CQ103">
            <v>453240.25</v>
          </cell>
          <cell r="CR103">
            <v>0.79288667179830463</v>
          </cell>
          <cell r="CS103">
            <v>0.6037713539313958</v>
          </cell>
          <cell r="CT103">
            <v>0.64680899999999997</v>
          </cell>
          <cell r="CU103">
            <v>1.05</v>
          </cell>
          <cell r="CV103">
            <v>1</v>
          </cell>
          <cell r="DA103">
            <v>0</v>
          </cell>
          <cell r="DF103">
            <v>0</v>
          </cell>
        </row>
        <row r="104">
          <cell r="B104">
            <v>3400151</v>
          </cell>
          <cell r="C104" t="str">
            <v>Halifax Memorial Hospital</v>
          </cell>
          <cell r="D104">
            <v>0</v>
          </cell>
          <cell r="E104">
            <v>36799</v>
          </cell>
          <cell r="F104">
            <v>12</v>
          </cell>
          <cell r="G104">
            <v>12</v>
          </cell>
          <cell r="H104">
            <v>1</v>
          </cell>
          <cell r="I104">
            <v>47452127</v>
          </cell>
          <cell r="J104">
            <v>100176099</v>
          </cell>
          <cell r="L104">
            <v>10198753</v>
          </cell>
          <cell r="M104">
            <v>6244914</v>
          </cell>
          <cell r="O104">
            <v>5692156</v>
          </cell>
          <cell r="P104">
            <v>2395878</v>
          </cell>
          <cell r="R104">
            <v>2407926</v>
          </cell>
          <cell r="S104">
            <v>2630436</v>
          </cell>
          <cell r="U104">
            <v>1018500</v>
          </cell>
          <cell r="V104">
            <v>766491</v>
          </cell>
          <cell r="AA104">
            <v>49860053</v>
          </cell>
          <cell r="AB104">
            <v>102806535</v>
          </cell>
          <cell r="AD104">
            <v>11217253</v>
          </cell>
          <cell r="AE104">
            <v>7011405</v>
          </cell>
          <cell r="AG104">
            <v>5692156</v>
          </cell>
          <cell r="AH104">
            <v>2395878</v>
          </cell>
          <cell r="AL104">
            <v>0</v>
          </cell>
          <cell r="BE104">
            <v>0</v>
          </cell>
          <cell r="BF104">
            <v>0</v>
          </cell>
          <cell r="BH104">
            <v>0</v>
          </cell>
          <cell r="BI104">
            <v>0</v>
          </cell>
          <cell r="BK104">
            <v>0</v>
          </cell>
          <cell r="BL104">
            <v>0</v>
          </cell>
          <cell r="BN104">
            <v>1</v>
          </cell>
          <cell r="BO104">
            <v>49860053</v>
          </cell>
          <cell r="BP104">
            <v>102806535</v>
          </cell>
          <cell r="BR104">
            <v>11217253</v>
          </cell>
          <cell r="BS104">
            <v>7011405</v>
          </cell>
          <cell r="BU104">
            <v>5692156</v>
          </cell>
          <cell r="BV104">
            <v>2395878</v>
          </cell>
          <cell r="BX104">
            <v>0</v>
          </cell>
          <cell r="BY104">
            <v>0</v>
          </cell>
          <cell r="BZ104">
            <v>0</v>
          </cell>
          <cell r="CB104">
            <v>0</v>
          </cell>
          <cell r="CC104">
            <v>0</v>
          </cell>
          <cell r="CE104">
            <v>0</v>
          </cell>
          <cell r="CF104">
            <v>0</v>
          </cell>
          <cell r="CH104">
            <v>49860053</v>
          </cell>
          <cell r="CI104">
            <v>102806535</v>
          </cell>
          <cell r="CK104">
            <v>11217253</v>
          </cell>
          <cell r="CL104">
            <v>7011405</v>
          </cell>
          <cell r="CN104">
            <v>5692156</v>
          </cell>
          <cell r="CO104">
            <v>2395878</v>
          </cell>
          <cell r="CP104">
            <v>16909409</v>
          </cell>
          <cell r="CQ104">
            <v>9407283</v>
          </cell>
          <cell r="CR104">
            <v>0.62505543915252693</v>
          </cell>
          <cell r="CS104">
            <v>0.42090870313462947</v>
          </cell>
          <cell r="CT104">
            <v>0.556334</v>
          </cell>
          <cell r="CU104">
            <v>1.0549999999999999</v>
          </cell>
          <cell r="CV104">
            <v>1</v>
          </cell>
          <cell r="DA104">
            <v>0</v>
          </cell>
          <cell r="DF104">
            <v>0</v>
          </cell>
        </row>
        <row r="105">
          <cell r="B105">
            <v>3400153</v>
          </cell>
          <cell r="C105" t="str">
            <v>Presbyterian Orthopadic Hospital</v>
          </cell>
          <cell r="D105">
            <v>0</v>
          </cell>
          <cell r="E105">
            <v>36891</v>
          </cell>
          <cell r="F105">
            <v>12</v>
          </cell>
          <cell r="G105">
            <v>3</v>
          </cell>
          <cell r="H105">
            <v>0.25</v>
          </cell>
          <cell r="I105">
            <v>33442695</v>
          </cell>
          <cell r="J105">
            <v>84601049</v>
          </cell>
          <cell r="L105">
            <v>929156</v>
          </cell>
          <cell r="M105">
            <v>381733</v>
          </cell>
          <cell r="O105">
            <v>258169</v>
          </cell>
          <cell r="P105">
            <v>104700</v>
          </cell>
          <cell r="AA105">
            <v>33442695</v>
          </cell>
          <cell r="AB105">
            <v>84601049</v>
          </cell>
          <cell r="AD105">
            <v>929156</v>
          </cell>
          <cell r="AE105">
            <v>381733</v>
          </cell>
          <cell r="AG105">
            <v>258169</v>
          </cell>
          <cell r="AH105">
            <v>104700</v>
          </cell>
          <cell r="AJ105">
            <v>12</v>
          </cell>
          <cell r="AK105">
            <v>9</v>
          </cell>
          <cell r="AL105">
            <v>0.75</v>
          </cell>
          <cell r="AM105">
            <v>34048718</v>
          </cell>
          <cell r="AN105">
            <v>87234650</v>
          </cell>
          <cell r="AP105">
            <v>491331</v>
          </cell>
          <cell r="AQ105">
            <v>190525</v>
          </cell>
          <cell r="AS105">
            <v>459072</v>
          </cell>
          <cell r="AT105">
            <v>167255</v>
          </cell>
          <cell r="BE105">
            <v>34048718</v>
          </cell>
          <cell r="BF105">
            <v>87234650</v>
          </cell>
          <cell r="BH105">
            <v>491331</v>
          </cell>
          <cell r="BI105">
            <v>190525</v>
          </cell>
          <cell r="BK105">
            <v>459072</v>
          </cell>
          <cell r="BL105">
            <v>167255</v>
          </cell>
          <cell r="BN105">
            <v>0.25</v>
          </cell>
          <cell r="BO105">
            <v>8360673.75</v>
          </cell>
          <cell r="BP105">
            <v>21150262.25</v>
          </cell>
          <cell r="BR105">
            <v>232289</v>
          </cell>
          <cell r="BS105">
            <v>95433.25</v>
          </cell>
          <cell r="BU105">
            <v>64542.25</v>
          </cell>
          <cell r="BV105">
            <v>26175</v>
          </cell>
          <cell r="BX105">
            <v>0.75</v>
          </cell>
          <cell r="BY105">
            <v>25536538.5</v>
          </cell>
          <cell r="BZ105">
            <v>65425987.5</v>
          </cell>
          <cell r="CB105">
            <v>368498.25</v>
          </cell>
          <cell r="CC105">
            <v>142893.75</v>
          </cell>
          <cell r="CE105">
            <v>344304</v>
          </cell>
          <cell r="CF105">
            <v>125441.25</v>
          </cell>
          <cell r="CH105">
            <v>33897212.25</v>
          </cell>
          <cell r="CI105">
            <v>86576249.75</v>
          </cell>
          <cell r="CK105">
            <v>600787.25</v>
          </cell>
          <cell r="CL105">
            <v>238327</v>
          </cell>
          <cell r="CN105">
            <v>408846.25</v>
          </cell>
          <cell r="CO105">
            <v>151616.25</v>
          </cell>
          <cell r="CP105">
            <v>1009633.5</v>
          </cell>
          <cell r="CQ105">
            <v>389943.25</v>
          </cell>
          <cell r="CR105">
            <v>0.39669117478774724</v>
          </cell>
          <cell r="CS105">
            <v>0.37083928249311326</v>
          </cell>
          <cell r="CT105">
            <v>0.38622299999999998</v>
          </cell>
          <cell r="CU105">
            <v>1.05</v>
          </cell>
          <cell r="CV105">
            <v>1</v>
          </cell>
          <cell r="DA105">
            <v>0</v>
          </cell>
          <cell r="DF105">
            <v>0</v>
          </cell>
        </row>
        <row r="106">
          <cell r="B106">
            <v>3400155</v>
          </cell>
          <cell r="C106" t="str">
            <v>Durham Regional Hospital</v>
          </cell>
          <cell r="D106">
            <v>4</v>
          </cell>
          <cell r="E106">
            <v>36707</v>
          </cell>
          <cell r="F106">
            <v>12</v>
          </cell>
          <cell r="G106">
            <v>12</v>
          </cell>
          <cell r="H106">
            <v>1</v>
          </cell>
          <cell r="I106">
            <v>125835282</v>
          </cell>
          <cell r="J106">
            <v>253802807</v>
          </cell>
          <cell r="L106">
            <v>9803232</v>
          </cell>
          <cell r="M106">
            <v>6723901</v>
          </cell>
          <cell r="O106">
            <v>3547922</v>
          </cell>
          <cell r="P106">
            <v>1595396</v>
          </cell>
          <cell r="U106">
            <v>0</v>
          </cell>
          <cell r="V106">
            <v>0</v>
          </cell>
          <cell r="AA106">
            <v>125835282</v>
          </cell>
          <cell r="AB106">
            <v>253802807</v>
          </cell>
          <cell r="AD106">
            <v>9803232</v>
          </cell>
          <cell r="AE106">
            <v>6723901</v>
          </cell>
          <cell r="AG106">
            <v>3547922</v>
          </cell>
          <cell r="AH106">
            <v>1595396</v>
          </cell>
          <cell r="AL106">
            <v>0</v>
          </cell>
          <cell r="BE106">
            <v>0</v>
          </cell>
          <cell r="BF106">
            <v>0</v>
          </cell>
          <cell r="BH106">
            <v>0</v>
          </cell>
          <cell r="BI106">
            <v>0</v>
          </cell>
          <cell r="BK106">
            <v>0</v>
          </cell>
          <cell r="BL106">
            <v>0</v>
          </cell>
          <cell r="BN106">
            <v>1</v>
          </cell>
          <cell r="BO106">
            <v>125835282</v>
          </cell>
          <cell r="BP106">
            <v>253802807</v>
          </cell>
          <cell r="BR106">
            <v>9803232</v>
          </cell>
          <cell r="BS106">
            <v>6723901</v>
          </cell>
          <cell r="BU106">
            <v>3547922</v>
          </cell>
          <cell r="BV106">
            <v>1595396</v>
          </cell>
          <cell r="BX106">
            <v>0</v>
          </cell>
          <cell r="BY106">
            <v>0</v>
          </cell>
          <cell r="BZ106">
            <v>0</v>
          </cell>
          <cell r="CB106">
            <v>0</v>
          </cell>
          <cell r="CC106">
            <v>0</v>
          </cell>
          <cell r="CE106">
            <v>0</v>
          </cell>
          <cell r="CF106">
            <v>0</v>
          </cell>
          <cell r="CH106">
            <v>125835282</v>
          </cell>
          <cell r="CI106">
            <v>253802807</v>
          </cell>
          <cell r="CK106">
            <v>9803232</v>
          </cell>
          <cell r="CL106">
            <v>6723901</v>
          </cell>
          <cell r="CN106">
            <v>3547922</v>
          </cell>
          <cell r="CO106">
            <v>1595396</v>
          </cell>
          <cell r="CP106">
            <v>13351154</v>
          </cell>
          <cell r="CQ106">
            <v>8319297</v>
          </cell>
          <cell r="CR106">
            <v>0.68588614448785867</v>
          </cell>
          <cell r="CS106">
            <v>0.44967053954399222</v>
          </cell>
          <cell r="CT106">
            <v>0.62311399999999995</v>
          </cell>
          <cell r="CU106">
            <v>1.06</v>
          </cell>
          <cell r="CV106">
            <v>1</v>
          </cell>
          <cell r="DA106">
            <v>0</v>
          </cell>
          <cell r="DF106">
            <v>0</v>
          </cell>
        </row>
        <row r="107">
          <cell r="B107">
            <v>3400158</v>
          </cell>
          <cell r="C107" t="str">
            <v>Brunswick County Hospital</v>
          </cell>
          <cell r="D107">
            <v>0</v>
          </cell>
          <cell r="E107">
            <v>36707</v>
          </cell>
          <cell r="F107">
            <v>12</v>
          </cell>
          <cell r="G107">
            <v>12</v>
          </cell>
          <cell r="H107">
            <v>1</v>
          </cell>
          <cell r="I107">
            <v>17737542</v>
          </cell>
          <cell r="J107">
            <v>42857911</v>
          </cell>
          <cell r="L107">
            <v>3607468</v>
          </cell>
          <cell r="M107">
            <v>1947049</v>
          </cell>
          <cell r="O107">
            <v>2383327</v>
          </cell>
          <cell r="P107">
            <v>1018940</v>
          </cell>
          <cell r="R107">
            <v>1064832</v>
          </cell>
          <cell r="S107">
            <v>1814876</v>
          </cell>
          <cell r="U107">
            <v>718296</v>
          </cell>
          <cell r="V107">
            <v>373173</v>
          </cell>
          <cell r="AA107">
            <v>18802374</v>
          </cell>
          <cell r="AB107">
            <v>44672787</v>
          </cell>
          <cell r="AD107">
            <v>4325764</v>
          </cell>
          <cell r="AE107">
            <v>2320222</v>
          </cell>
          <cell r="AG107">
            <v>2383327</v>
          </cell>
          <cell r="AH107">
            <v>1018940</v>
          </cell>
          <cell r="AL107">
            <v>0</v>
          </cell>
          <cell r="BE107">
            <v>0</v>
          </cell>
          <cell r="BF107">
            <v>0</v>
          </cell>
          <cell r="BH107">
            <v>0</v>
          </cell>
          <cell r="BI107">
            <v>0</v>
          </cell>
          <cell r="BK107">
            <v>0</v>
          </cell>
          <cell r="BL107">
            <v>0</v>
          </cell>
          <cell r="BN107">
            <v>1</v>
          </cell>
          <cell r="BO107">
            <v>18802374</v>
          </cell>
          <cell r="BP107">
            <v>44672787</v>
          </cell>
          <cell r="BR107">
            <v>4325764</v>
          </cell>
          <cell r="BS107">
            <v>2320222</v>
          </cell>
          <cell r="BU107">
            <v>2383327</v>
          </cell>
          <cell r="BV107">
            <v>1018940</v>
          </cell>
          <cell r="BX107">
            <v>0</v>
          </cell>
          <cell r="BY107">
            <v>0</v>
          </cell>
          <cell r="BZ107">
            <v>0</v>
          </cell>
          <cell r="CB107">
            <v>0</v>
          </cell>
          <cell r="CC107">
            <v>0</v>
          </cell>
          <cell r="CE107">
            <v>0</v>
          </cell>
          <cell r="CF107">
            <v>0</v>
          </cell>
          <cell r="CH107">
            <v>18802374</v>
          </cell>
          <cell r="CI107">
            <v>44672787</v>
          </cell>
          <cell r="CK107">
            <v>4325764</v>
          </cell>
          <cell r="CL107">
            <v>2320222</v>
          </cell>
          <cell r="CN107">
            <v>2383327</v>
          </cell>
          <cell r="CO107">
            <v>1018940</v>
          </cell>
          <cell r="CP107">
            <v>6709091</v>
          </cell>
          <cell r="CQ107">
            <v>3339162</v>
          </cell>
          <cell r="CR107">
            <v>0.53637276559701363</v>
          </cell>
          <cell r="CS107">
            <v>0.42752840881675069</v>
          </cell>
          <cell r="CT107">
            <v>0.49770700000000001</v>
          </cell>
          <cell r="CU107">
            <v>1.06</v>
          </cell>
          <cell r="CV107">
            <v>1</v>
          </cell>
          <cell r="DA107">
            <v>0</v>
          </cell>
          <cell r="DF107">
            <v>0</v>
          </cell>
        </row>
        <row r="108">
          <cell r="B108">
            <v>3400159</v>
          </cell>
          <cell r="C108" t="str">
            <v>Person County Memorial Hospital</v>
          </cell>
          <cell r="D108">
            <v>0</v>
          </cell>
          <cell r="E108">
            <v>36799</v>
          </cell>
          <cell r="F108">
            <v>12</v>
          </cell>
          <cell r="G108">
            <v>12</v>
          </cell>
          <cell r="H108">
            <v>1</v>
          </cell>
          <cell r="I108">
            <v>19151024</v>
          </cell>
          <cell r="J108">
            <v>33441241</v>
          </cell>
          <cell r="L108">
            <v>1516238</v>
          </cell>
          <cell r="M108">
            <v>898902</v>
          </cell>
          <cell r="O108">
            <v>1296735</v>
          </cell>
          <cell r="P108">
            <v>580175</v>
          </cell>
          <cell r="AA108">
            <v>19151024</v>
          </cell>
          <cell r="AB108">
            <v>33441241</v>
          </cell>
          <cell r="AD108">
            <v>1516238</v>
          </cell>
          <cell r="AE108">
            <v>898902</v>
          </cell>
          <cell r="AG108">
            <v>1296735</v>
          </cell>
          <cell r="AH108">
            <v>580175</v>
          </cell>
          <cell r="AL108">
            <v>0</v>
          </cell>
          <cell r="BE108">
            <v>0</v>
          </cell>
          <cell r="BF108">
            <v>0</v>
          </cell>
          <cell r="BH108">
            <v>0</v>
          </cell>
          <cell r="BI108">
            <v>0</v>
          </cell>
          <cell r="BK108">
            <v>0</v>
          </cell>
          <cell r="BL108">
            <v>0</v>
          </cell>
          <cell r="BN108">
            <v>1</v>
          </cell>
          <cell r="BO108">
            <v>19151024</v>
          </cell>
          <cell r="BP108">
            <v>33441241</v>
          </cell>
          <cell r="BR108">
            <v>1516238</v>
          </cell>
          <cell r="BS108">
            <v>898902</v>
          </cell>
          <cell r="BU108">
            <v>1296735</v>
          </cell>
          <cell r="BV108">
            <v>580175</v>
          </cell>
          <cell r="BX108">
            <v>0</v>
          </cell>
          <cell r="BY108">
            <v>0</v>
          </cell>
          <cell r="BZ108">
            <v>0</v>
          </cell>
          <cell r="CB108">
            <v>0</v>
          </cell>
          <cell r="CC108">
            <v>0</v>
          </cell>
          <cell r="CE108">
            <v>0</v>
          </cell>
          <cell r="CF108">
            <v>0</v>
          </cell>
          <cell r="CH108">
            <v>19151024</v>
          </cell>
          <cell r="CI108">
            <v>33441241</v>
          </cell>
          <cell r="CK108">
            <v>1516238</v>
          </cell>
          <cell r="CL108">
            <v>898902</v>
          </cell>
          <cell r="CN108">
            <v>1296735</v>
          </cell>
          <cell r="CO108">
            <v>580175</v>
          </cell>
          <cell r="CP108">
            <v>2812973</v>
          </cell>
          <cell r="CQ108">
            <v>1479077</v>
          </cell>
          <cell r="CR108">
            <v>0.5928501989793159</v>
          </cell>
          <cell r="CS108">
            <v>0.4474121543723274</v>
          </cell>
          <cell r="CT108">
            <v>0.525806</v>
          </cell>
          <cell r="CU108">
            <v>1.0549999999999999</v>
          </cell>
          <cell r="CV108">
            <v>1</v>
          </cell>
          <cell r="DA108">
            <v>0</v>
          </cell>
          <cell r="DF108">
            <v>0</v>
          </cell>
        </row>
        <row r="109">
          <cell r="B109">
            <v>3400160</v>
          </cell>
          <cell r="C109" t="str">
            <v>Murphy Medical Center</v>
          </cell>
          <cell r="D109">
            <v>0</v>
          </cell>
          <cell r="E109">
            <v>36707</v>
          </cell>
          <cell r="F109">
            <v>12</v>
          </cell>
          <cell r="G109">
            <v>12</v>
          </cell>
          <cell r="H109">
            <v>1</v>
          </cell>
          <cell r="I109">
            <v>20879682</v>
          </cell>
          <cell r="J109">
            <v>43546117</v>
          </cell>
          <cell r="L109">
            <v>2727913</v>
          </cell>
          <cell r="M109">
            <v>1423335</v>
          </cell>
          <cell r="O109">
            <v>1775454</v>
          </cell>
          <cell r="P109">
            <v>693526</v>
          </cell>
          <cell r="AA109">
            <v>20879682</v>
          </cell>
          <cell r="AB109">
            <v>43546117</v>
          </cell>
          <cell r="AD109">
            <v>2727913</v>
          </cell>
          <cell r="AE109">
            <v>1423335</v>
          </cell>
          <cell r="AG109">
            <v>1775454</v>
          </cell>
          <cell r="AH109">
            <v>693526</v>
          </cell>
          <cell r="AL109">
            <v>0</v>
          </cell>
          <cell r="BE109">
            <v>0</v>
          </cell>
          <cell r="BF109">
            <v>0</v>
          </cell>
          <cell r="BH109">
            <v>0</v>
          </cell>
          <cell r="BI109">
            <v>0</v>
          </cell>
          <cell r="BK109">
            <v>0</v>
          </cell>
          <cell r="BL109">
            <v>0</v>
          </cell>
          <cell r="BN109">
            <v>1</v>
          </cell>
          <cell r="BO109">
            <v>20879682</v>
          </cell>
          <cell r="BP109">
            <v>43546117</v>
          </cell>
          <cell r="BR109">
            <v>2727913</v>
          </cell>
          <cell r="BS109">
            <v>1423335</v>
          </cell>
          <cell r="BU109">
            <v>1775454</v>
          </cell>
          <cell r="BV109">
            <v>693526</v>
          </cell>
          <cell r="BX109">
            <v>0</v>
          </cell>
          <cell r="BY109">
            <v>0</v>
          </cell>
          <cell r="BZ109">
            <v>0</v>
          </cell>
          <cell r="CB109">
            <v>0</v>
          </cell>
          <cell r="CC109">
            <v>0</v>
          </cell>
          <cell r="CE109">
            <v>0</v>
          </cell>
          <cell r="CF109">
            <v>0</v>
          </cell>
          <cell r="CH109">
            <v>20879682</v>
          </cell>
          <cell r="CI109">
            <v>43546117</v>
          </cell>
          <cell r="CK109">
            <v>2727913</v>
          </cell>
          <cell r="CL109">
            <v>1423335</v>
          </cell>
          <cell r="CN109">
            <v>1775454</v>
          </cell>
          <cell r="CO109">
            <v>693526</v>
          </cell>
          <cell r="CP109">
            <v>4503367</v>
          </cell>
          <cell r="CQ109">
            <v>2116861</v>
          </cell>
          <cell r="CR109">
            <v>0.52176700649910757</v>
          </cell>
          <cell r="CS109">
            <v>0.39061896281176534</v>
          </cell>
          <cell r="CT109">
            <v>0.47006199999999998</v>
          </cell>
          <cell r="CU109">
            <v>1.06</v>
          </cell>
          <cell r="CV109">
            <v>1</v>
          </cell>
          <cell r="DA109">
            <v>0</v>
          </cell>
          <cell r="DF109">
            <v>0</v>
          </cell>
        </row>
        <row r="110">
          <cell r="B110">
            <v>3400166</v>
          </cell>
          <cell r="C110" t="str">
            <v>University Memorial Hospital</v>
          </cell>
          <cell r="D110">
            <v>4</v>
          </cell>
          <cell r="E110">
            <v>36891</v>
          </cell>
          <cell r="F110">
            <v>12</v>
          </cell>
          <cell r="G110">
            <v>3</v>
          </cell>
          <cell r="H110">
            <v>0.25</v>
          </cell>
          <cell r="I110">
            <v>41702544</v>
          </cell>
          <cell r="J110">
            <v>78416395</v>
          </cell>
          <cell r="L110">
            <v>2696736</v>
          </cell>
          <cell r="M110">
            <v>1353143</v>
          </cell>
          <cell r="O110">
            <v>1182195</v>
          </cell>
          <cell r="P110">
            <v>606711</v>
          </cell>
          <cell r="AA110">
            <v>41702544</v>
          </cell>
          <cell r="AB110">
            <v>78416395</v>
          </cell>
          <cell r="AD110">
            <v>2696736</v>
          </cell>
          <cell r="AE110">
            <v>1353143</v>
          </cell>
          <cell r="AG110">
            <v>1182195</v>
          </cell>
          <cell r="AH110">
            <v>606711</v>
          </cell>
          <cell r="AJ110">
            <v>12</v>
          </cell>
          <cell r="AK110">
            <v>9</v>
          </cell>
          <cell r="AL110">
            <v>0.75</v>
          </cell>
          <cell r="AM110">
            <v>50480079</v>
          </cell>
          <cell r="AN110">
            <v>96872676</v>
          </cell>
          <cell r="AP110">
            <v>2813276</v>
          </cell>
          <cell r="AQ110">
            <v>1622282</v>
          </cell>
          <cell r="AS110">
            <v>1251326</v>
          </cell>
          <cell r="AT110">
            <v>549551</v>
          </cell>
          <cell r="BE110">
            <v>50480079</v>
          </cell>
          <cell r="BF110">
            <v>96872676</v>
          </cell>
          <cell r="BH110">
            <v>2813276</v>
          </cell>
          <cell r="BI110">
            <v>1622282</v>
          </cell>
          <cell r="BK110">
            <v>1251326</v>
          </cell>
          <cell r="BL110">
            <v>549551</v>
          </cell>
          <cell r="BN110">
            <v>0.25</v>
          </cell>
          <cell r="BO110">
            <v>10425636</v>
          </cell>
          <cell r="BP110">
            <v>19604098.75</v>
          </cell>
          <cell r="BR110">
            <v>674184</v>
          </cell>
          <cell r="BS110">
            <v>338285.75</v>
          </cell>
          <cell r="BU110">
            <v>295548.75</v>
          </cell>
          <cell r="BV110">
            <v>151677.75</v>
          </cell>
          <cell r="BX110">
            <v>0.75</v>
          </cell>
          <cell r="BY110">
            <v>37860059.25</v>
          </cell>
          <cell r="BZ110">
            <v>72654507</v>
          </cell>
          <cell r="CB110">
            <v>2109957</v>
          </cell>
          <cell r="CC110">
            <v>1216711.5</v>
          </cell>
          <cell r="CE110">
            <v>938494.5</v>
          </cell>
          <cell r="CF110">
            <v>412163.25</v>
          </cell>
          <cell r="CH110">
            <v>48285695.25</v>
          </cell>
          <cell r="CI110">
            <v>92258605.75</v>
          </cell>
          <cell r="CK110">
            <v>2784141</v>
          </cell>
          <cell r="CL110">
            <v>1554997.25</v>
          </cell>
          <cell r="CN110">
            <v>1234043.25</v>
          </cell>
          <cell r="CO110">
            <v>563841</v>
          </cell>
          <cell r="CP110">
            <v>4018184.25</v>
          </cell>
          <cell r="CQ110">
            <v>2118838.25</v>
          </cell>
          <cell r="CR110">
            <v>0.5585195756967769</v>
          </cell>
          <cell r="CS110">
            <v>0.45690537993704838</v>
          </cell>
          <cell r="CT110">
            <v>0.527312</v>
          </cell>
          <cell r="CU110">
            <v>1.05</v>
          </cell>
          <cell r="CV110">
            <v>1</v>
          </cell>
          <cell r="DA110">
            <v>0</v>
          </cell>
          <cell r="DF110">
            <v>0</v>
          </cell>
        </row>
        <row r="111">
          <cell r="B111">
            <v>3400171</v>
          </cell>
          <cell r="C111" t="str">
            <v>Presbyterian Hospital Matthews</v>
          </cell>
          <cell r="D111">
            <v>0</v>
          </cell>
          <cell r="E111">
            <v>36891</v>
          </cell>
          <cell r="F111">
            <v>12</v>
          </cell>
          <cell r="G111">
            <v>3</v>
          </cell>
          <cell r="H111">
            <v>0.25</v>
          </cell>
          <cell r="I111">
            <v>31466786</v>
          </cell>
          <cell r="J111">
            <v>61804327</v>
          </cell>
          <cell r="L111">
            <v>1261369</v>
          </cell>
          <cell r="M111">
            <v>724806</v>
          </cell>
          <cell r="O111">
            <v>555032</v>
          </cell>
          <cell r="P111">
            <v>334981</v>
          </cell>
          <cell r="AA111">
            <v>31466786</v>
          </cell>
          <cell r="AB111">
            <v>61804327</v>
          </cell>
          <cell r="AD111">
            <v>1261369</v>
          </cell>
          <cell r="AE111">
            <v>724806</v>
          </cell>
          <cell r="AG111">
            <v>555032</v>
          </cell>
          <cell r="AH111">
            <v>334981</v>
          </cell>
          <cell r="AJ111">
            <v>12</v>
          </cell>
          <cell r="AK111">
            <v>9</v>
          </cell>
          <cell r="AL111">
            <v>0.75</v>
          </cell>
          <cell r="AM111">
            <v>34222711</v>
          </cell>
          <cell r="AN111">
            <v>76675618</v>
          </cell>
          <cell r="AP111">
            <v>1334135</v>
          </cell>
          <cell r="AQ111">
            <v>747836</v>
          </cell>
          <cell r="AS111">
            <v>652506</v>
          </cell>
          <cell r="AT111">
            <v>318497</v>
          </cell>
          <cell r="BE111">
            <v>34222711</v>
          </cell>
          <cell r="BF111">
            <v>76675618</v>
          </cell>
          <cell r="BH111">
            <v>1334135</v>
          </cell>
          <cell r="BI111">
            <v>747836</v>
          </cell>
          <cell r="BK111">
            <v>652506</v>
          </cell>
          <cell r="BL111">
            <v>318497</v>
          </cell>
          <cell r="BN111">
            <v>0.25</v>
          </cell>
          <cell r="BO111">
            <v>7866696.5</v>
          </cell>
          <cell r="BP111">
            <v>15451081.75</v>
          </cell>
          <cell r="BR111">
            <v>315342.25</v>
          </cell>
          <cell r="BS111">
            <v>181201.5</v>
          </cell>
          <cell r="BU111">
            <v>138758</v>
          </cell>
          <cell r="BV111">
            <v>83745.25</v>
          </cell>
          <cell r="BX111">
            <v>0.75</v>
          </cell>
          <cell r="BY111">
            <v>25667033.25</v>
          </cell>
          <cell r="BZ111">
            <v>57506713.5</v>
          </cell>
          <cell r="CB111">
            <v>1000601.25</v>
          </cell>
          <cell r="CC111">
            <v>560877</v>
          </cell>
          <cell r="CE111">
            <v>489379.5</v>
          </cell>
          <cell r="CF111">
            <v>238872.75</v>
          </cell>
          <cell r="CH111">
            <v>33533729.75</v>
          </cell>
          <cell r="CI111">
            <v>72957795.25</v>
          </cell>
          <cell r="CK111">
            <v>1315943.5</v>
          </cell>
          <cell r="CL111">
            <v>742078.5</v>
          </cell>
          <cell r="CN111">
            <v>628137.5</v>
          </cell>
          <cell r="CO111">
            <v>322618</v>
          </cell>
          <cell r="CP111">
            <v>1944081</v>
          </cell>
          <cell r="CQ111">
            <v>1064696.5</v>
          </cell>
          <cell r="CR111">
            <v>0.56391364826833368</v>
          </cell>
          <cell r="CS111">
            <v>0.51361047541342464</v>
          </cell>
          <cell r="CT111">
            <v>0.54766099999999995</v>
          </cell>
          <cell r="CU111">
            <v>1.05</v>
          </cell>
          <cell r="CV111">
            <v>1</v>
          </cell>
          <cell r="DA111">
            <v>0</v>
          </cell>
          <cell r="DF111">
            <v>0</v>
          </cell>
        </row>
        <row r="112">
          <cell r="B112">
            <v>3400173</v>
          </cell>
          <cell r="C112" t="str">
            <v>Western Wake</v>
          </cell>
          <cell r="D112">
            <v>0</v>
          </cell>
          <cell r="E112">
            <v>36799</v>
          </cell>
          <cell r="F112">
            <v>12</v>
          </cell>
          <cell r="G112">
            <v>12</v>
          </cell>
          <cell r="H112">
            <v>1</v>
          </cell>
          <cell r="I112">
            <v>39546727</v>
          </cell>
          <cell r="J112">
            <v>84522329</v>
          </cell>
          <cell r="L112">
            <v>1539900</v>
          </cell>
          <cell r="M112">
            <v>721315</v>
          </cell>
          <cell r="O112">
            <v>893042</v>
          </cell>
          <cell r="P112">
            <v>387393</v>
          </cell>
          <cell r="AA112">
            <v>39546727</v>
          </cell>
          <cell r="AB112">
            <v>84522329</v>
          </cell>
          <cell r="AD112">
            <v>1539900</v>
          </cell>
          <cell r="AE112">
            <v>721315</v>
          </cell>
          <cell r="AG112">
            <v>893042</v>
          </cell>
          <cell r="AH112">
            <v>387393</v>
          </cell>
          <cell r="AJ112">
            <v>0</v>
          </cell>
          <cell r="AL112">
            <v>0</v>
          </cell>
          <cell r="BE112">
            <v>0</v>
          </cell>
          <cell r="BF112">
            <v>0</v>
          </cell>
          <cell r="BH112">
            <v>0</v>
          </cell>
          <cell r="BI112">
            <v>0</v>
          </cell>
          <cell r="BK112">
            <v>0</v>
          </cell>
          <cell r="BL112">
            <v>0</v>
          </cell>
          <cell r="BN112">
            <v>1</v>
          </cell>
          <cell r="BO112">
            <v>39546727</v>
          </cell>
          <cell r="BP112">
            <v>84522329</v>
          </cell>
          <cell r="BR112">
            <v>1539900</v>
          </cell>
          <cell r="BS112">
            <v>721315</v>
          </cell>
          <cell r="BU112">
            <v>893042</v>
          </cell>
          <cell r="BV112">
            <v>387393</v>
          </cell>
          <cell r="BX112">
            <v>0</v>
          </cell>
          <cell r="BY112">
            <v>0</v>
          </cell>
          <cell r="BZ112">
            <v>0</v>
          </cell>
          <cell r="CB112">
            <v>0</v>
          </cell>
          <cell r="CC112">
            <v>0</v>
          </cell>
          <cell r="CE112">
            <v>0</v>
          </cell>
          <cell r="CF112">
            <v>0</v>
          </cell>
          <cell r="CH112">
            <v>39546727</v>
          </cell>
          <cell r="CI112">
            <v>84522329</v>
          </cell>
          <cell r="CK112">
            <v>1539900</v>
          </cell>
          <cell r="CL112">
            <v>721315</v>
          </cell>
          <cell r="CN112">
            <v>893042</v>
          </cell>
          <cell r="CO112">
            <v>387393</v>
          </cell>
          <cell r="CP112">
            <v>2432942</v>
          </cell>
          <cell r="CQ112">
            <v>1108708</v>
          </cell>
          <cell r="CR112">
            <v>0.46841678031040979</v>
          </cell>
          <cell r="CS112">
            <v>0.43379034804634048</v>
          </cell>
          <cell r="CT112">
            <v>0.45570699999999997</v>
          </cell>
          <cell r="CU112">
            <v>1.0549999999999999</v>
          </cell>
          <cell r="CV112">
            <v>1</v>
          </cell>
          <cell r="DA112">
            <v>0</v>
          </cell>
          <cell r="DF112">
            <v>0</v>
          </cell>
        </row>
        <row r="113">
          <cell r="B113">
            <v>3401303</v>
          </cell>
          <cell r="C113" t="str">
            <v>First Health Montgomery Memorial Hospital</v>
          </cell>
          <cell r="D113">
            <v>1</v>
          </cell>
          <cell r="E113">
            <v>36799</v>
          </cell>
          <cell r="F113">
            <v>12</v>
          </cell>
          <cell r="G113">
            <v>12</v>
          </cell>
          <cell r="H113">
            <v>1</v>
          </cell>
          <cell r="I113">
            <v>12318839</v>
          </cell>
          <cell r="J113">
            <v>16803027</v>
          </cell>
          <cell r="L113">
            <v>485319</v>
          </cell>
          <cell r="M113">
            <v>377287</v>
          </cell>
          <cell r="O113">
            <v>911471</v>
          </cell>
          <cell r="P113">
            <v>466701</v>
          </cell>
          <cell r="AA113">
            <v>12318839</v>
          </cell>
          <cell r="AB113">
            <v>16803027</v>
          </cell>
          <cell r="AD113">
            <v>485319</v>
          </cell>
          <cell r="AE113">
            <v>377287</v>
          </cell>
          <cell r="AG113">
            <v>911471</v>
          </cell>
          <cell r="AH113">
            <v>466701</v>
          </cell>
          <cell r="AJ113">
            <v>0</v>
          </cell>
          <cell r="AL113">
            <v>0</v>
          </cell>
          <cell r="BE113">
            <v>0</v>
          </cell>
          <cell r="BF113">
            <v>0</v>
          </cell>
          <cell r="BH113">
            <v>0</v>
          </cell>
          <cell r="BI113">
            <v>0</v>
          </cell>
          <cell r="BK113">
            <v>0</v>
          </cell>
          <cell r="BL113">
            <v>0</v>
          </cell>
          <cell r="BN113">
            <v>1</v>
          </cell>
          <cell r="BO113">
            <v>12318839</v>
          </cell>
          <cell r="BP113">
            <v>16803027</v>
          </cell>
          <cell r="BR113">
            <v>485319</v>
          </cell>
          <cell r="BS113">
            <v>377287</v>
          </cell>
          <cell r="BU113">
            <v>911471</v>
          </cell>
          <cell r="BV113">
            <v>466701</v>
          </cell>
          <cell r="BX113">
            <v>0</v>
          </cell>
          <cell r="BY113">
            <v>0</v>
          </cell>
          <cell r="BZ113">
            <v>0</v>
          </cell>
          <cell r="CB113">
            <v>0</v>
          </cell>
          <cell r="CC113">
            <v>0</v>
          </cell>
          <cell r="CE113">
            <v>0</v>
          </cell>
          <cell r="CF113">
            <v>0</v>
          </cell>
          <cell r="CH113">
            <v>12318839</v>
          </cell>
          <cell r="CI113">
            <v>16803027</v>
          </cell>
          <cell r="CK113">
            <v>485319</v>
          </cell>
          <cell r="CL113">
            <v>377287</v>
          </cell>
          <cell r="CN113">
            <v>911471</v>
          </cell>
          <cell r="CO113">
            <v>466701</v>
          </cell>
          <cell r="CP113">
            <v>1396790</v>
          </cell>
          <cell r="CQ113">
            <v>843988</v>
          </cell>
          <cell r="CR113">
            <v>0.77740001936870384</v>
          </cell>
          <cell r="CS113">
            <v>0.5120305528096889</v>
          </cell>
          <cell r="CT113">
            <v>0.60423400000000005</v>
          </cell>
          <cell r="CU113">
            <v>1.0549999999999999</v>
          </cell>
          <cell r="CV113">
            <v>1</v>
          </cell>
          <cell r="CW113">
            <v>3400063</v>
          </cell>
          <cell r="DA113">
            <v>0</v>
          </cell>
          <cell r="DF113">
            <v>0</v>
          </cell>
        </row>
        <row r="114">
          <cell r="B114">
            <v>3401304</v>
          </cell>
          <cell r="C114" t="str">
            <v>Bertie Memorial Hospital</v>
          </cell>
          <cell r="D114">
            <v>5</v>
          </cell>
          <cell r="E114">
            <v>36799</v>
          </cell>
          <cell r="F114">
            <v>12</v>
          </cell>
          <cell r="G114">
            <v>12</v>
          </cell>
          <cell r="H114">
            <v>1</v>
          </cell>
          <cell r="I114">
            <v>4348926</v>
          </cell>
          <cell r="J114">
            <v>6217783</v>
          </cell>
          <cell r="L114">
            <v>124526</v>
          </cell>
          <cell r="M114">
            <v>137467</v>
          </cell>
          <cell r="O114">
            <v>630346</v>
          </cell>
          <cell r="P114">
            <v>395253</v>
          </cell>
          <cell r="AA114">
            <v>4348926</v>
          </cell>
          <cell r="AB114">
            <v>6217783</v>
          </cell>
          <cell r="AD114">
            <v>124526</v>
          </cell>
          <cell r="AE114">
            <v>137467</v>
          </cell>
          <cell r="AG114">
            <v>630346</v>
          </cell>
          <cell r="AH114">
            <v>395253</v>
          </cell>
          <cell r="AJ114">
            <v>0</v>
          </cell>
          <cell r="AL114">
            <v>0</v>
          </cell>
          <cell r="BE114">
            <v>0</v>
          </cell>
          <cell r="BF114">
            <v>0</v>
          </cell>
          <cell r="BH114">
            <v>0</v>
          </cell>
          <cell r="BI114">
            <v>0</v>
          </cell>
          <cell r="BK114">
            <v>0</v>
          </cell>
          <cell r="BL114">
            <v>0</v>
          </cell>
          <cell r="BN114">
            <v>1</v>
          </cell>
          <cell r="BO114">
            <v>4348926</v>
          </cell>
          <cell r="BP114">
            <v>6217783</v>
          </cell>
          <cell r="BR114">
            <v>124526</v>
          </cell>
          <cell r="BS114">
            <v>137467</v>
          </cell>
          <cell r="BU114">
            <v>630346</v>
          </cell>
          <cell r="BV114">
            <v>395253</v>
          </cell>
          <cell r="BX114">
            <v>0</v>
          </cell>
          <cell r="BY114">
            <v>0</v>
          </cell>
          <cell r="BZ114">
            <v>0</v>
          </cell>
          <cell r="CB114">
            <v>0</v>
          </cell>
          <cell r="CC114">
            <v>0</v>
          </cell>
          <cell r="CE114">
            <v>0</v>
          </cell>
          <cell r="CF114">
            <v>0</v>
          </cell>
          <cell r="CH114">
            <v>4348926</v>
          </cell>
          <cell r="CI114">
            <v>6217783</v>
          </cell>
          <cell r="CK114">
            <v>124526</v>
          </cell>
          <cell r="CL114">
            <v>137467</v>
          </cell>
          <cell r="CN114">
            <v>630346</v>
          </cell>
          <cell r="CO114">
            <v>395253</v>
          </cell>
          <cell r="CP114">
            <v>754872</v>
          </cell>
          <cell r="CQ114">
            <v>532720</v>
          </cell>
          <cell r="CR114">
            <v>1.1039220724989158</v>
          </cell>
          <cell r="CS114">
            <v>0.62704133920101024</v>
          </cell>
          <cell r="CT114">
            <v>0.70570900000000003</v>
          </cell>
          <cell r="CU114">
            <v>1.0549999999999999</v>
          </cell>
          <cell r="CV114">
            <v>1</v>
          </cell>
          <cell r="CW114">
            <v>3400101</v>
          </cell>
          <cell r="DA114">
            <v>0</v>
          </cell>
          <cell r="DF114">
            <v>0</v>
          </cell>
        </row>
        <row r="115">
          <cell r="B115">
            <v>3401305</v>
          </cell>
          <cell r="C115" t="str">
            <v>Swain County Hospital</v>
          </cell>
          <cell r="D115">
            <v>1</v>
          </cell>
          <cell r="E115">
            <v>36799</v>
          </cell>
          <cell r="F115">
            <v>12</v>
          </cell>
          <cell r="G115">
            <v>12</v>
          </cell>
          <cell r="H115">
            <v>1</v>
          </cell>
          <cell r="I115">
            <v>5327614</v>
          </cell>
          <cell r="J115">
            <v>5440016</v>
          </cell>
          <cell r="L115">
            <v>163669</v>
          </cell>
          <cell r="M115">
            <v>162120</v>
          </cell>
          <cell r="O115">
            <v>278395</v>
          </cell>
          <cell r="P115">
            <v>266916</v>
          </cell>
          <cell r="AA115">
            <v>5327614</v>
          </cell>
          <cell r="AB115">
            <v>5440016</v>
          </cell>
          <cell r="AD115">
            <v>163669</v>
          </cell>
          <cell r="AE115">
            <v>162120</v>
          </cell>
          <cell r="AG115">
            <v>278395</v>
          </cell>
          <cell r="AH115">
            <v>266916</v>
          </cell>
          <cell r="AJ115">
            <v>0</v>
          </cell>
          <cell r="AL115">
            <v>0</v>
          </cell>
          <cell r="BE115">
            <v>0</v>
          </cell>
          <cell r="BF115">
            <v>0</v>
          </cell>
          <cell r="BH115">
            <v>0</v>
          </cell>
          <cell r="BI115">
            <v>0</v>
          </cell>
          <cell r="BK115">
            <v>0</v>
          </cell>
          <cell r="BL115">
            <v>0</v>
          </cell>
          <cell r="BN115">
            <v>1</v>
          </cell>
          <cell r="BO115">
            <v>5327614</v>
          </cell>
          <cell r="BP115">
            <v>5440016</v>
          </cell>
          <cell r="BR115">
            <v>163669</v>
          </cell>
          <cell r="BS115">
            <v>162120</v>
          </cell>
          <cell r="BU115">
            <v>278395</v>
          </cell>
          <cell r="BV115">
            <v>266916</v>
          </cell>
          <cell r="BX115">
            <v>0</v>
          </cell>
          <cell r="BY115">
            <v>0</v>
          </cell>
          <cell r="BZ115">
            <v>0</v>
          </cell>
          <cell r="CB115">
            <v>0</v>
          </cell>
          <cell r="CC115">
            <v>0</v>
          </cell>
          <cell r="CE115">
            <v>0</v>
          </cell>
          <cell r="CF115">
            <v>0</v>
          </cell>
          <cell r="CH115">
            <v>5327614</v>
          </cell>
          <cell r="CI115">
            <v>5440016</v>
          </cell>
          <cell r="CK115">
            <v>163669</v>
          </cell>
          <cell r="CL115">
            <v>162120</v>
          </cell>
          <cell r="CN115">
            <v>278395</v>
          </cell>
          <cell r="CO115">
            <v>266916</v>
          </cell>
          <cell r="CP115">
            <v>442064</v>
          </cell>
          <cell r="CQ115">
            <v>429036</v>
          </cell>
          <cell r="CR115">
            <v>0.9905357764756918</v>
          </cell>
          <cell r="CS115">
            <v>0.95876721923885122</v>
          </cell>
          <cell r="CT115">
            <v>0.97052899999999998</v>
          </cell>
          <cell r="CU115">
            <v>1.0549999999999999</v>
          </cell>
          <cell r="CV115">
            <v>1</v>
          </cell>
          <cell r="CW115">
            <v>3400031</v>
          </cell>
          <cell r="DA115">
            <v>0</v>
          </cell>
          <cell r="DF115">
            <v>0</v>
          </cell>
        </row>
        <row r="116">
          <cell r="B116">
            <v>3401309</v>
          </cell>
          <cell r="C116" t="str">
            <v>District Memorial Hospital</v>
          </cell>
          <cell r="D116">
            <v>1</v>
          </cell>
          <cell r="E116">
            <v>36799</v>
          </cell>
          <cell r="F116">
            <v>12.39</v>
          </cell>
          <cell r="G116">
            <v>0.39</v>
          </cell>
          <cell r="H116">
            <v>3.1476997578692496E-2</v>
          </cell>
          <cell r="I116">
            <v>8273344</v>
          </cell>
          <cell r="J116">
            <v>14453349</v>
          </cell>
          <cell r="L116">
            <v>598139</v>
          </cell>
          <cell r="M116">
            <v>348411</v>
          </cell>
          <cell r="O116">
            <v>799366</v>
          </cell>
          <cell r="P116">
            <v>358296</v>
          </cell>
          <cell r="AA116">
            <v>8273344</v>
          </cell>
          <cell r="AB116">
            <v>14453349</v>
          </cell>
          <cell r="AD116">
            <v>598139</v>
          </cell>
          <cell r="AE116">
            <v>348411</v>
          </cell>
          <cell r="AG116">
            <v>799366</v>
          </cell>
          <cell r="AH116">
            <v>358296</v>
          </cell>
          <cell r="AJ116">
            <v>11.61</v>
          </cell>
          <cell r="AK116">
            <v>11.61</v>
          </cell>
          <cell r="AL116">
            <v>1</v>
          </cell>
          <cell r="AM116">
            <v>5575978</v>
          </cell>
          <cell r="AN116">
            <v>8266917</v>
          </cell>
          <cell r="AP116">
            <v>272360</v>
          </cell>
          <cell r="AQ116">
            <v>214189</v>
          </cell>
          <cell r="AS116">
            <v>453822</v>
          </cell>
          <cell r="AT116">
            <v>290764</v>
          </cell>
          <cell r="BE116">
            <v>5575978</v>
          </cell>
          <cell r="BF116">
            <v>8266917</v>
          </cell>
          <cell r="BH116">
            <v>272360</v>
          </cell>
          <cell r="BI116">
            <v>214189</v>
          </cell>
          <cell r="BK116">
            <v>453822</v>
          </cell>
          <cell r="BL116">
            <v>290764</v>
          </cell>
          <cell r="BN116">
            <v>3.1476997578692496E-2</v>
          </cell>
          <cell r="BO116">
            <v>260420.0290556901</v>
          </cell>
          <cell r="BP116">
            <v>454948.0314769976</v>
          </cell>
          <cell r="BR116">
            <v>18827.61985472155</v>
          </cell>
          <cell r="BS116">
            <v>10966.932203389832</v>
          </cell>
          <cell r="BU116">
            <v>25161.641646489104</v>
          </cell>
          <cell r="BV116">
            <v>11278.082324455207</v>
          </cell>
          <cell r="BX116">
            <v>1</v>
          </cell>
          <cell r="BY116">
            <v>5575978</v>
          </cell>
          <cell r="BZ116">
            <v>8266917</v>
          </cell>
          <cell r="CB116">
            <v>272360</v>
          </cell>
          <cell r="CC116">
            <v>214189</v>
          </cell>
          <cell r="CE116">
            <v>453822</v>
          </cell>
          <cell r="CF116">
            <v>290764</v>
          </cell>
          <cell r="CH116">
            <v>5836398.0290556904</v>
          </cell>
          <cell r="CI116">
            <v>8721865.0314769968</v>
          </cell>
          <cell r="CK116">
            <v>291187.61985472153</v>
          </cell>
          <cell r="CL116">
            <v>225155.93220338982</v>
          </cell>
          <cell r="CN116">
            <v>478983.64164648909</v>
          </cell>
          <cell r="CO116">
            <v>302042.0823244552</v>
          </cell>
          <cell r="CP116">
            <v>770171.26150121063</v>
          </cell>
          <cell r="CQ116">
            <v>527198.01452784496</v>
          </cell>
          <cell r="CR116">
            <v>0.77323319005019497</v>
          </cell>
          <cell r="CS116">
            <v>0.63058955685041007</v>
          </cell>
          <cell r="CT116">
            <v>0.68452000000000002</v>
          </cell>
          <cell r="CU116">
            <v>1.0549999999999999</v>
          </cell>
          <cell r="CV116">
            <v>1</v>
          </cell>
          <cell r="CW116">
            <v>3400054</v>
          </cell>
          <cell r="DA116">
            <v>0</v>
          </cell>
          <cell r="DF116">
            <v>0</v>
          </cell>
        </row>
        <row r="118">
          <cell r="C118" t="str">
            <v>Total Hospitals</v>
          </cell>
          <cell r="CH118">
            <v>7555591327.6957226</v>
          </cell>
          <cell r="CI118">
            <v>15341069322.864811</v>
          </cell>
          <cell r="CK118">
            <v>1222056711.8698547</v>
          </cell>
          <cell r="CL118">
            <v>694989622.43220341</v>
          </cell>
          <cell r="CN118">
            <v>423631763.1416465</v>
          </cell>
          <cell r="CO118">
            <v>219764144.4989911</v>
          </cell>
          <cell r="CP118">
            <v>1645688475.0115013</v>
          </cell>
          <cell r="CQ118">
            <v>914753766.93119442</v>
          </cell>
          <cell r="CR118">
            <v>0.56870488552761833</v>
          </cell>
          <cell r="CS118">
            <v>0.51876219778522659</v>
          </cell>
          <cell r="CT118">
            <v>0.55584900000000004</v>
          </cell>
        </row>
        <row r="120">
          <cell r="C120" t="str">
            <v>QPH</v>
          </cell>
          <cell r="CH120">
            <v>2641731584.25</v>
          </cell>
          <cell r="CI120">
            <v>5853308556.5</v>
          </cell>
          <cell r="CJ120">
            <v>2641731584.25</v>
          </cell>
          <cell r="CK120">
            <v>529432012.75</v>
          </cell>
          <cell r="CL120">
            <v>280964028.25</v>
          </cell>
          <cell r="CM120">
            <v>2641731584.25</v>
          </cell>
          <cell r="CN120">
            <v>185602501</v>
          </cell>
          <cell r="CO120">
            <v>91416794.5</v>
          </cell>
          <cell r="CP120">
            <v>715034513.75</v>
          </cell>
          <cell r="CQ120">
            <v>372380822.75</v>
          </cell>
          <cell r="CX120">
            <v>0</v>
          </cell>
          <cell r="CY120">
            <v>0</v>
          </cell>
          <cell r="CZ120">
            <v>0</v>
          </cell>
          <cell r="DA120">
            <v>0</v>
          </cell>
          <cell r="DC120">
            <v>0</v>
          </cell>
          <cell r="DD120">
            <v>0</v>
          </cell>
          <cell r="DE120">
            <v>0</v>
          </cell>
          <cell r="DF120">
            <v>0</v>
          </cell>
          <cell r="DH120">
            <v>0</v>
          </cell>
          <cell r="DI120">
            <v>0</v>
          </cell>
        </row>
        <row r="121">
          <cell r="C121" t="str">
            <v>Non QPH</v>
          </cell>
          <cell r="CH121">
            <v>4913859743.4457226</v>
          </cell>
          <cell r="CI121">
            <v>9487760766.3648109</v>
          </cell>
          <cell r="CJ121">
            <v>4913859743.4457226</v>
          </cell>
          <cell r="CK121">
            <v>692624699.11985469</v>
          </cell>
          <cell r="CL121">
            <v>414025594.18220341</v>
          </cell>
          <cell r="CM121">
            <v>4913859743.4457226</v>
          </cell>
          <cell r="CN121">
            <v>238029262.14164647</v>
          </cell>
          <cell r="CO121">
            <v>128347349.99899113</v>
          </cell>
          <cell r="CP121">
            <v>930653961.26150119</v>
          </cell>
          <cell r="CQ121">
            <v>542372944.18119454</v>
          </cell>
          <cell r="CX121">
            <v>0</v>
          </cell>
          <cell r="CY121">
            <v>0</v>
          </cell>
          <cell r="CZ121">
            <v>0</v>
          </cell>
          <cell r="DA121">
            <v>0</v>
          </cell>
          <cell r="DC121">
            <v>0</v>
          </cell>
          <cell r="DD121">
            <v>0</v>
          </cell>
          <cell r="DE121">
            <v>0</v>
          </cell>
          <cell r="DF121">
            <v>0</v>
          </cell>
          <cell r="DH121">
            <v>0</v>
          </cell>
          <cell r="DI121">
            <v>0</v>
          </cell>
        </row>
        <row r="123">
          <cell r="B123">
            <v>3400040</v>
          </cell>
          <cell r="C123" t="str">
            <v>Pitt County Memorial Hospital</v>
          </cell>
          <cell r="D123">
            <v>4</v>
          </cell>
          <cell r="E123">
            <v>36799</v>
          </cell>
          <cell r="F123">
            <v>12</v>
          </cell>
          <cell r="G123">
            <v>12</v>
          </cell>
          <cell r="H123">
            <v>1</v>
          </cell>
          <cell r="I123">
            <v>325417978</v>
          </cell>
          <cell r="J123">
            <v>525319811</v>
          </cell>
          <cell r="L123">
            <v>75956246</v>
          </cell>
          <cell r="M123">
            <v>54672817</v>
          </cell>
          <cell r="O123">
            <v>9486203</v>
          </cell>
          <cell r="P123">
            <v>6228453</v>
          </cell>
          <cell r="R123">
            <v>0</v>
          </cell>
          <cell r="S123">
            <v>0</v>
          </cell>
          <cell r="U123">
            <v>5474135</v>
          </cell>
          <cell r="V123">
            <v>5419845</v>
          </cell>
          <cell r="AA123">
            <v>325417978</v>
          </cell>
          <cell r="AB123">
            <v>525319811</v>
          </cell>
          <cell r="AD123">
            <v>81430381</v>
          </cell>
          <cell r="AE123">
            <v>60092662</v>
          </cell>
          <cell r="AG123">
            <v>9486203</v>
          </cell>
          <cell r="AH123">
            <v>6228453</v>
          </cell>
          <cell r="AL123">
            <v>0</v>
          </cell>
          <cell r="BE123">
            <v>0</v>
          </cell>
          <cell r="BF123">
            <v>0</v>
          </cell>
          <cell r="BH123">
            <v>0</v>
          </cell>
          <cell r="BI123">
            <v>0</v>
          </cell>
          <cell r="BK123">
            <v>0</v>
          </cell>
          <cell r="BL123">
            <v>0</v>
          </cell>
          <cell r="BN123">
            <v>1</v>
          </cell>
          <cell r="BO123">
            <v>325417978</v>
          </cell>
          <cell r="BP123">
            <v>525319811</v>
          </cell>
          <cell r="BR123">
            <v>81430381</v>
          </cell>
          <cell r="BS123">
            <v>60092662</v>
          </cell>
          <cell r="BU123">
            <v>9486203</v>
          </cell>
          <cell r="BV123">
            <v>6228453</v>
          </cell>
          <cell r="BX123">
            <v>0</v>
          </cell>
          <cell r="BY123">
            <v>0</v>
          </cell>
          <cell r="BZ123">
            <v>0</v>
          </cell>
          <cell r="CB123">
            <v>0</v>
          </cell>
          <cell r="CC123">
            <v>0</v>
          </cell>
          <cell r="CE123">
            <v>0</v>
          </cell>
          <cell r="CF123">
            <v>0</v>
          </cell>
          <cell r="CH123">
            <v>325417978</v>
          </cell>
          <cell r="CI123">
            <v>525319811</v>
          </cell>
          <cell r="CK123">
            <v>81430381</v>
          </cell>
          <cell r="CL123">
            <v>60092662</v>
          </cell>
          <cell r="CN123">
            <v>9486203</v>
          </cell>
          <cell r="CO123">
            <v>6228453</v>
          </cell>
          <cell r="CP123">
            <v>90916584</v>
          </cell>
          <cell r="CQ123">
            <v>66321115</v>
          </cell>
          <cell r="CR123">
            <v>0.73796366002512015</v>
          </cell>
          <cell r="CS123">
            <v>0.65658019336082096</v>
          </cell>
          <cell r="CT123">
            <v>0.72947200000000001</v>
          </cell>
          <cell r="CU123">
            <v>1.0549999999999999</v>
          </cell>
          <cell r="CV123">
            <v>1</v>
          </cell>
          <cell r="CX123">
            <v>0</v>
          </cell>
          <cell r="CY123">
            <v>0</v>
          </cell>
          <cell r="CZ123">
            <v>0</v>
          </cell>
          <cell r="DA123">
            <v>0</v>
          </cell>
          <cell r="DC123">
            <v>0</v>
          </cell>
          <cell r="DD123">
            <v>0</v>
          </cell>
          <cell r="DE123">
            <v>0</v>
          </cell>
          <cell r="DF123">
            <v>0</v>
          </cell>
          <cell r="DH123">
            <v>0</v>
          </cell>
          <cell r="DI123">
            <v>0</v>
          </cell>
        </row>
        <row r="124">
          <cell r="B124">
            <v>3403026</v>
          </cell>
          <cell r="C124" t="str">
            <v>Charlotte Rehabilitation</v>
          </cell>
          <cell r="E124">
            <v>36891</v>
          </cell>
          <cell r="F124">
            <v>12</v>
          </cell>
          <cell r="G124">
            <v>3</v>
          </cell>
          <cell r="H124">
            <v>0.25</v>
          </cell>
          <cell r="I124">
            <v>28391900</v>
          </cell>
          <cell r="J124">
            <v>40342816</v>
          </cell>
          <cell r="L124">
            <v>6544267</v>
          </cell>
          <cell r="M124">
            <v>4423387</v>
          </cell>
          <cell r="O124">
            <v>250254</v>
          </cell>
          <cell r="P124">
            <v>322014</v>
          </cell>
          <cell r="AA124">
            <v>28391900</v>
          </cell>
          <cell r="AB124">
            <v>40342816</v>
          </cell>
          <cell r="AD124">
            <v>6544267</v>
          </cell>
          <cell r="AE124">
            <v>4423387</v>
          </cell>
          <cell r="AG124">
            <v>250254</v>
          </cell>
          <cell r="AH124">
            <v>322014</v>
          </cell>
          <cell r="AJ124">
            <v>12</v>
          </cell>
          <cell r="AK124">
            <v>9</v>
          </cell>
          <cell r="AL124">
            <v>0.75</v>
          </cell>
          <cell r="AM124">
            <v>29804732</v>
          </cell>
          <cell r="AN124">
            <v>41263103</v>
          </cell>
          <cell r="AP124">
            <v>5587469</v>
          </cell>
          <cell r="AQ124">
            <v>3720524</v>
          </cell>
          <cell r="AS124">
            <v>1140339</v>
          </cell>
          <cell r="AT124">
            <v>1494027</v>
          </cell>
          <cell r="BE124">
            <v>29804732</v>
          </cell>
          <cell r="BF124">
            <v>41263103</v>
          </cell>
          <cell r="BH124">
            <v>5587469</v>
          </cell>
          <cell r="BI124">
            <v>3720524</v>
          </cell>
          <cell r="BK124">
            <v>1140339</v>
          </cell>
          <cell r="BL124">
            <v>1494027</v>
          </cell>
          <cell r="BN124">
            <v>0.25</v>
          </cell>
          <cell r="BO124">
            <v>7097975</v>
          </cell>
          <cell r="BP124">
            <v>10085704</v>
          </cell>
          <cell r="BR124">
            <v>1636066.75</v>
          </cell>
          <cell r="BS124">
            <v>1105846.75</v>
          </cell>
          <cell r="BU124">
            <v>62563.5</v>
          </cell>
          <cell r="BV124">
            <v>80503.5</v>
          </cell>
          <cell r="BX124">
            <v>0.75</v>
          </cell>
          <cell r="BY124">
            <v>22353549</v>
          </cell>
          <cell r="BZ124">
            <v>30947327.25</v>
          </cell>
          <cell r="CB124">
            <v>4190601.75</v>
          </cell>
          <cell r="CC124">
            <v>2790393</v>
          </cell>
          <cell r="CE124">
            <v>855254.25</v>
          </cell>
          <cell r="CF124">
            <v>1120520.25</v>
          </cell>
          <cell r="CH124">
            <v>29451524</v>
          </cell>
          <cell r="CI124">
            <v>41033031.25</v>
          </cell>
          <cell r="CK124">
            <v>5826668.5</v>
          </cell>
          <cell r="CL124">
            <v>3896239.75</v>
          </cell>
          <cell r="CN124">
            <v>917817.75</v>
          </cell>
          <cell r="CO124">
            <v>1201023.75</v>
          </cell>
          <cell r="CP124">
            <v>6744486.25</v>
          </cell>
          <cell r="CQ124">
            <v>5097263.5</v>
          </cell>
          <cell r="CR124">
            <v>0.66869082220826537</v>
          </cell>
          <cell r="CS124">
            <v>1.3085645271079145</v>
          </cell>
          <cell r="CT124">
            <v>0.75576699999999997</v>
          </cell>
          <cell r="CU124">
            <v>1.05</v>
          </cell>
          <cell r="CV124">
            <v>1</v>
          </cell>
        </row>
        <row r="125">
          <cell r="B125">
            <v>3401202</v>
          </cell>
          <cell r="C125" t="str">
            <v>Wilmington Treatment Center</v>
          </cell>
          <cell r="E125">
            <v>36799</v>
          </cell>
          <cell r="F125">
            <v>12</v>
          </cell>
          <cell r="G125">
            <v>12</v>
          </cell>
          <cell r="H125">
            <v>1</v>
          </cell>
          <cell r="I125">
            <v>3695390</v>
          </cell>
          <cell r="J125">
            <v>8375939</v>
          </cell>
          <cell r="L125">
            <v>138105</v>
          </cell>
          <cell r="M125">
            <v>61319</v>
          </cell>
          <cell r="AA125">
            <v>3695390</v>
          </cell>
          <cell r="AB125">
            <v>8375939</v>
          </cell>
          <cell r="AD125">
            <v>138105</v>
          </cell>
          <cell r="AE125">
            <v>61319</v>
          </cell>
          <cell r="AG125">
            <v>0</v>
          </cell>
          <cell r="AH125">
            <v>0</v>
          </cell>
          <cell r="AJ125">
            <v>0</v>
          </cell>
          <cell r="AL125">
            <v>0</v>
          </cell>
          <cell r="BE125">
            <v>0</v>
          </cell>
          <cell r="BF125">
            <v>0</v>
          </cell>
          <cell r="BH125">
            <v>0</v>
          </cell>
          <cell r="BI125">
            <v>0</v>
          </cell>
          <cell r="BK125">
            <v>0</v>
          </cell>
          <cell r="BL125">
            <v>0</v>
          </cell>
          <cell r="BN125">
            <v>1</v>
          </cell>
          <cell r="BO125">
            <v>3695390</v>
          </cell>
          <cell r="BP125">
            <v>8375939</v>
          </cell>
          <cell r="BR125">
            <v>138105</v>
          </cell>
          <cell r="BS125">
            <v>61319</v>
          </cell>
          <cell r="BU125">
            <v>0</v>
          </cell>
          <cell r="BV125">
            <v>0</v>
          </cell>
          <cell r="BX125">
            <v>0</v>
          </cell>
          <cell r="BY125">
            <v>0</v>
          </cell>
          <cell r="BZ125">
            <v>0</v>
          </cell>
          <cell r="CB125">
            <v>0</v>
          </cell>
          <cell r="CC125">
            <v>0</v>
          </cell>
          <cell r="CE125">
            <v>0</v>
          </cell>
          <cell r="CF125">
            <v>0</v>
          </cell>
          <cell r="CH125">
            <v>3695390</v>
          </cell>
          <cell r="CI125">
            <v>8375939</v>
          </cell>
          <cell r="CK125">
            <v>138105</v>
          </cell>
          <cell r="CL125">
            <v>61319</v>
          </cell>
          <cell r="CN125">
            <v>0</v>
          </cell>
          <cell r="CO125">
            <v>0</v>
          </cell>
          <cell r="CP125">
            <v>138105</v>
          </cell>
          <cell r="CQ125">
            <v>61319</v>
          </cell>
          <cell r="CR125">
            <v>0.44400275152963325</v>
          </cell>
          <cell r="CS125">
            <v>0</v>
          </cell>
          <cell r="CT125">
            <v>0.44400299999999998</v>
          </cell>
          <cell r="CU125">
            <v>1.0549999999999999</v>
          </cell>
          <cell r="CV125">
            <v>1</v>
          </cell>
        </row>
        <row r="126">
          <cell r="B126">
            <v>3403025</v>
          </cell>
          <cell r="C126" t="str">
            <v>Thomas Rehab</v>
          </cell>
          <cell r="E126">
            <v>36799</v>
          </cell>
          <cell r="F126">
            <v>12</v>
          </cell>
          <cell r="G126">
            <v>12</v>
          </cell>
          <cell r="H126">
            <v>1</v>
          </cell>
          <cell r="I126">
            <v>19814141</v>
          </cell>
          <cell r="J126">
            <v>26557388</v>
          </cell>
          <cell r="L126">
            <v>2294414</v>
          </cell>
          <cell r="M126">
            <v>1636890</v>
          </cell>
          <cell r="O126">
            <v>702186</v>
          </cell>
          <cell r="P126">
            <v>423393</v>
          </cell>
          <cell r="AA126">
            <v>19814141</v>
          </cell>
          <cell r="AB126">
            <v>26557388</v>
          </cell>
          <cell r="AD126">
            <v>2294414</v>
          </cell>
          <cell r="AE126">
            <v>1636890</v>
          </cell>
          <cell r="AG126">
            <v>702186</v>
          </cell>
          <cell r="AH126">
            <v>423393</v>
          </cell>
          <cell r="AJ126">
            <v>0</v>
          </cell>
          <cell r="AL126">
            <v>0</v>
          </cell>
          <cell r="BE126">
            <v>0</v>
          </cell>
          <cell r="BF126">
            <v>0</v>
          </cell>
          <cell r="BH126">
            <v>0</v>
          </cell>
          <cell r="BI126">
            <v>0</v>
          </cell>
          <cell r="BK126">
            <v>0</v>
          </cell>
          <cell r="BL126">
            <v>0</v>
          </cell>
          <cell r="BN126">
            <v>1</v>
          </cell>
          <cell r="BO126">
            <v>19814141</v>
          </cell>
          <cell r="BP126">
            <v>26557388</v>
          </cell>
          <cell r="BR126">
            <v>2294414</v>
          </cell>
          <cell r="BS126">
            <v>1636890</v>
          </cell>
          <cell r="BU126">
            <v>702186</v>
          </cell>
          <cell r="BV126">
            <v>423393</v>
          </cell>
          <cell r="BX126">
            <v>0</v>
          </cell>
          <cell r="BY126">
            <v>0</v>
          </cell>
          <cell r="BZ126">
            <v>0</v>
          </cell>
          <cell r="CB126">
            <v>0</v>
          </cell>
          <cell r="CC126">
            <v>0</v>
          </cell>
          <cell r="CE126">
            <v>0</v>
          </cell>
          <cell r="CF126">
            <v>0</v>
          </cell>
          <cell r="CH126">
            <v>19814141</v>
          </cell>
          <cell r="CI126">
            <v>26557388</v>
          </cell>
          <cell r="CK126">
            <v>2294414</v>
          </cell>
          <cell r="CL126">
            <v>1636890</v>
          </cell>
          <cell r="CN126">
            <v>702186</v>
          </cell>
          <cell r="CO126">
            <v>423393</v>
          </cell>
          <cell r="CP126">
            <v>2996600</v>
          </cell>
          <cell r="CQ126">
            <v>2060283</v>
          </cell>
          <cell r="CR126">
            <v>0.71342399410045443</v>
          </cell>
          <cell r="CS126">
            <v>0.60296417188608142</v>
          </cell>
          <cell r="CT126">
            <v>0.68754000000000004</v>
          </cell>
          <cell r="CU126">
            <v>1.0549999999999999</v>
          </cell>
          <cell r="CV126">
            <v>1</v>
          </cell>
        </row>
        <row r="128">
          <cell r="B128">
            <v>3404010</v>
          </cell>
          <cell r="C128" t="str">
            <v>Cumberland Hospital</v>
          </cell>
          <cell r="E128">
            <v>36799</v>
          </cell>
          <cell r="F128">
            <v>12</v>
          </cell>
          <cell r="G128">
            <v>12</v>
          </cell>
          <cell r="H128">
            <v>1</v>
          </cell>
          <cell r="I128">
            <v>11632589</v>
          </cell>
          <cell r="J128">
            <v>25544808</v>
          </cell>
          <cell r="L128">
            <v>2377019</v>
          </cell>
          <cell r="M128">
            <v>984598</v>
          </cell>
          <cell r="AA128">
            <v>11632589</v>
          </cell>
          <cell r="AB128">
            <v>25544808</v>
          </cell>
          <cell r="AD128">
            <v>2377019</v>
          </cell>
          <cell r="AE128">
            <v>984598</v>
          </cell>
          <cell r="AG128">
            <v>0</v>
          </cell>
          <cell r="AH128">
            <v>0</v>
          </cell>
          <cell r="AJ128">
            <v>0</v>
          </cell>
          <cell r="AL128">
            <v>0</v>
          </cell>
          <cell r="BE128">
            <v>0</v>
          </cell>
          <cell r="BF128">
            <v>0</v>
          </cell>
          <cell r="BH128">
            <v>0</v>
          </cell>
          <cell r="BI128">
            <v>0</v>
          </cell>
          <cell r="BK128">
            <v>0</v>
          </cell>
          <cell r="BL128">
            <v>0</v>
          </cell>
          <cell r="BN128">
            <v>1</v>
          </cell>
          <cell r="BO128">
            <v>11632589</v>
          </cell>
          <cell r="BP128">
            <v>25544808</v>
          </cell>
          <cell r="BR128">
            <v>2377019</v>
          </cell>
          <cell r="BS128">
            <v>984598</v>
          </cell>
          <cell r="BU128">
            <v>0</v>
          </cell>
          <cell r="BV128">
            <v>0</v>
          </cell>
          <cell r="BX128">
            <v>0</v>
          </cell>
          <cell r="BY128">
            <v>0</v>
          </cell>
          <cell r="BZ128">
            <v>0</v>
          </cell>
          <cell r="CB128">
            <v>0</v>
          </cell>
          <cell r="CC128">
            <v>0</v>
          </cell>
          <cell r="CE128">
            <v>0</v>
          </cell>
          <cell r="CF128">
            <v>0</v>
          </cell>
          <cell r="CH128">
            <v>11632589</v>
          </cell>
          <cell r="CI128">
            <v>25544808</v>
          </cell>
          <cell r="CK128">
            <v>2377019</v>
          </cell>
          <cell r="CL128">
            <v>984598</v>
          </cell>
          <cell r="CN128">
            <v>0</v>
          </cell>
          <cell r="CO128">
            <v>0</v>
          </cell>
          <cell r="CP128">
            <v>2377019</v>
          </cell>
          <cell r="CQ128">
            <v>984598</v>
          </cell>
          <cell r="CR128">
            <v>0.41421545221136219</v>
          </cell>
          <cell r="CS128">
            <v>0</v>
          </cell>
          <cell r="CT128">
            <v>0.414215</v>
          </cell>
          <cell r="CU128">
            <v>1.0549999999999999</v>
          </cell>
          <cell r="CV128">
            <v>1</v>
          </cell>
        </row>
      </sheetData>
      <sheetData sheetId="1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2">
          <cell r="A2" t="str">
            <v>Schedule C Data</v>
          </cell>
          <cell r="I2" t="str">
            <v>Indictor if HMO Medicaid is a DSH payment,y, or Supplemental, n</v>
          </cell>
          <cell r="T2" t="str">
            <v>Used for Column A, Draft Exhibit A</v>
          </cell>
          <cell r="Y2" t="str">
            <v>Used for Column A, Draft Exhibit A</v>
          </cell>
        </row>
        <row r="3">
          <cell r="C3">
            <v>37037</v>
          </cell>
          <cell r="D3" t="str">
            <v>Non-NC  Medicaid Patient Data</v>
          </cell>
          <cell r="K3" t="str">
            <v>HMO North Carolina Medicaid Patient Data</v>
          </cell>
        </row>
        <row r="4">
          <cell r="C4" t="str">
            <v>FYE</v>
          </cell>
          <cell r="D4" t="str">
            <v>Inpatient</v>
          </cell>
          <cell r="H4" t="str">
            <v>Outpatient</v>
          </cell>
          <cell r="K4" t="str">
            <v>Inpatient</v>
          </cell>
          <cell r="O4" t="str">
            <v>Outpatient</v>
          </cell>
          <cell r="T4" t="str">
            <v>HMO Costs</v>
          </cell>
          <cell r="Y4" t="str">
            <v>Out Of State Medicaid</v>
          </cell>
        </row>
        <row r="5">
          <cell r="A5" t="str">
            <v>Provider Number</v>
          </cell>
          <cell r="B5" t="str">
            <v>Provider Name</v>
          </cell>
          <cell r="C5" t="str">
            <v>FYE</v>
          </cell>
          <cell r="D5" t="str">
            <v>Charges</v>
          </cell>
          <cell r="E5" t="str">
            <v>Days</v>
          </cell>
          <cell r="F5" t="str">
            <v>Payments</v>
          </cell>
          <cell r="H5" t="str">
            <v>Charges</v>
          </cell>
          <cell r="I5" t="str">
            <v>Payments</v>
          </cell>
          <cell r="K5" t="str">
            <v>Charges</v>
          </cell>
          <cell r="L5" t="str">
            <v>Days</v>
          </cell>
          <cell r="M5" t="str">
            <v>Payments</v>
          </cell>
          <cell r="O5" t="str">
            <v>Charges</v>
          </cell>
          <cell r="P5" t="str">
            <v>Payments</v>
          </cell>
          <cell r="Q5" t="str">
            <v>Medicaid Inpatient Ratio of Costs to Charges</v>
          </cell>
          <cell r="R5" t="str">
            <v>Medicaid Outpatient Ratio of Cost to Charges</v>
          </cell>
          <cell r="S5" t="str">
            <v>Total Medicaid Inpatient and Outpatient Ratio of Cost to Charges</v>
          </cell>
          <cell r="T5" t="str">
            <v>Inpateint and Outpatient Charges, Net of payments</v>
          </cell>
          <cell r="U5" t="str">
            <v>Inpatient Costs</v>
          </cell>
          <cell r="V5" t="str">
            <v>Outpatient Costs</v>
          </cell>
          <cell r="W5" t="str">
            <v>Total Costs</v>
          </cell>
          <cell r="Y5" t="str">
            <v>Inpateint and Outpatient Charges, Net of payments</v>
          </cell>
          <cell r="Z5" t="str">
            <v>Inpatient Costs</v>
          </cell>
          <cell r="AA5" t="str">
            <v>Outpatient Costs</v>
          </cell>
          <cell r="AB5" t="str">
            <v>Total Costs</v>
          </cell>
        </row>
        <row r="6">
          <cell r="A6">
            <v>3400001</v>
          </cell>
          <cell r="B6" t="str">
            <v>Northeast Medical Center</v>
          </cell>
          <cell r="C6">
            <v>37164</v>
          </cell>
          <cell r="D6">
            <v>155597</v>
          </cell>
          <cell r="E6">
            <v>52</v>
          </cell>
          <cell r="F6">
            <v>76922</v>
          </cell>
          <cell r="H6">
            <v>42602</v>
          </cell>
          <cell r="I6">
            <v>18873</v>
          </cell>
          <cell r="J6" t="str">
            <v>n</v>
          </cell>
          <cell r="K6">
            <v>76799</v>
          </cell>
          <cell r="L6">
            <v>40</v>
          </cell>
          <cell r="M6">
            <v>35333</v>
          </cell>
          <cell r="O6">
            <v>69639</v>
          </cell>
          <cell r="P6">
            <v>38750</v>
          </cell>
          <cell r="Q6">
            <v>0.61902069458679831</v>
          </cell>
          <cell r="R6">
            <v>0.52635035159783661</v>
          </cell>
          <cell r="S6">
            <v>0.58488700000000005</v>
          </cell>
          <cell r="T6">
            <v>72355</v>
          </cell>
          <cell r="U6">
            <v>47540.170323571525</v>
          </cell>
          <cell r="V6">
            <v>36654.512134921744</v>
          </cell>
          <cell r="W6">
            <v>84194.682458493276</v>
          </cell>
          <cell r="Y6">
            <v>102404</v>
          </cell>
          <cell r="Z6">
            <v>91006.662539000012</v>
          </cell>
          <cell r="AA6">
            <v>24917.355974000002</v>
          </cell>
          <cell r="AB6">
            <v>115924.01851300002</v>
          </cell>
        </row>
        <row r="7">
          <cell r="A7">
            <v>3400002</v>
          </cell>
          <cell r="B7" t="str">
            <v>Memorial Mission Hospital</v>
          </cell>
          <cell r="C7">
            <v>37164</v>
          </cell>
          <cell r="D7">
            <v>134733.89000000001</v>
          </cell>
          <cell r="E7">
            <v>49</v>
          </cell>
          <cell r="F7">
            <v>51461.58</v>
          </cell>
          <cell r="H7">
            <v>4402.76</v>
          </cell>
          <cell r="I7">
            <v>564.83000000000004</v>
          </cell>
          <cell r="J7" t="str">
            <v>n</v>
          </cell>
          <cell r="K7">
            <v>0</v>
          </cell>
          <cell r="L7">
            <v>0</v>
          </cell>
          <cell r="M7">
            <v>0</v>
          </cell>
          <cell r="O7">
            <v>0</v>
          </cell>
          <cell r="P7">
            <v>0</v>
          </cell>
          <cell r="Q7">
            <v>0.57313098457273526</v>
          </cell>
          <cell r="R7">
            <v>0.55583708294753764</v>
          </cell>
          <cell r="S7">
            <v>0.57030700000000001</v>
          </cell>
          <cell r="T7">
            <v>0</v>
          </cell>
          <cell r="U7">
            <v>0</v>
          </cell>
          <cell r="V7">
            <v>0</v>
          </cell>
          <cell r="W7">
            <v>0</v>
          </cell>
          <cell r="Y7">
            <v>87110.24000000002</v>
          </cell>
          <cell r="Z7">
            <v>76839.680604230016</v>
          </cell>
          <cell r="AA7">
            <v>2510.92484732</v>
          </cell>
          <cell r="AB7">
            <v>79350.605451550015</v>
          </cell>
        </row>
        <row r="8">
          <cell r="A8">
            <v>3400003</v>
          </cell>
          <cell r="B8" t="str">
            <v>Northern Hospital of Surry County</v>
          </cell>
          <cell r="C8">
            <v>37164</v>
          </cell>
          <cell r="D8">
            <v>234076</v>
          </cell>
          <cell r="E8">
            <v>146</v>
          </cell>
          <cell r="F8">
            <v>220693</v>
          </cell>
          <cell r="H8">
            <v>462501</v>
          </cell>
          <cell r="I8">
            <v>245453</v>
          </cell>
          <cell r="J8" t="str">
            <v>n</v>
          </cell>
          <cell r="K8">
            <v>0</v>
          </cell>
          <cell r="L8">
            <v>0</v>
          </cell>
          <cell r="M8">
            <v>0</v>
          </cell>
          <cell r="O8">
            <v>0</v>
          </cell>
          <cell r="P8">
            <v>0</v>
          </cell>
          <cell r="Q8">
            <v>0.49740016026584671</v>
          </cell>
          <cell r="R8">
            <v>0.47353399848253058</v>
          </cell>
          <cell r="S8">
            <v>0.48725099999999999</v>
          </cell>
          <cell r="T8">
            <v>0</v>
          </cell>
          <cell r="U8">
            <v>0</v>
          </cell>
          <cell r="V8">
            <v>0</v>
          </cell>
          <cell r="W8">
            <v>0</v>
          </cell>
          <cell r="Y8">
            <v>230431</v>
          </cell>
          <cell r="Z8">
            <v>114053.765076</v>
          </cell>
          <cell r="AA8">
            <v>225354.07475100001</v>
          </cell>
          <cell r="AB8">
            <v>339407.83982699999</v>
          </cell>
        </row>
        <row r="9">
          <cell r="A9">
            <v>3400004</v>
          </cell>
          <cell r="B9" t="str">
            <v>High Point Regional Hospital</v>
          </cell>
          <cell r="C9">
            <v>36433</v>
          </cell>
          <cell r="D9">
            <v>0</v>
          </cell>
          <cell r="E9">
            <v>0</v>
          </cell>
          <cell r="F9">
            <v>0</v>
          </cell>
          <cell r="H9">
            <v>0</v>
          </cell>
          <cell r="I9">
            <v>0</v>
          </cell>
          <cell r="J9" t="str">
            <v>n</v>
          </cell>
          <cell r="K9">
            <v>0</v>
          </cell>
          <cell r="L9">
            <v>0</v>
          </cell>
          <cell r="M9">
            <v>0</v>
          </cell>
          <cell r="O9">
            <v>0</v>
          </cell>
          <cell r="P9">
            <v>0</v>
          </cell>
          <cell r="Q9">
            <v>0.80201468134005627</v>
          </cell>
          <cell r="R9">
            <v>0.47901215928336444</v>
          </cell>
          <cell r="S9">
            <v>0.71353999999999995</v>
          </cell>
          <cell r="T9">
            <v>0</v>
          </cell>
          <cell r="U9">
            <v>0</v>
          </cell>
          <cell r="V9">
            <v>0</v>
          </cell>
          <cell r="W9">
            <v>0</v>
          </cell>
          <cell r="Y9">
            <v>0</v>
          </cell>
          <cell r="Z9">
            <v>0</v>
          </cell>
          <cell r="AA9">
            <v>0</v>
          </cell>
          <cell r="AB9">
            <v>0</v>
          </cell>
        </row>
        <row r="10">
          <cell r="A10">
            <v>3400005</v>
          </cell>
          <cell r="B10" t="str">
            <v>C.A. Cannon Memorial Hospital</v>
          </cell>
          <cell r="C10">
            <v>36433</v>
          </cell>
          <cell r="D10">
            <v>90506</v>
          </cell>
          <cell r="E10">
            <v>59</v>
          </cell>
          <cell r="F10">
            <v>14293</v>
          </cell>
          <cell r="G10">
            <v>85518</v>
          </cell>
          <cell r="H10">
            <v>328813</v>
          </cell>
          <cell r="I10">
            <v>39228</v>
          </cell>
          <cell r="J10" t="str">
            <v>n</v>
          </cell>
          <cell r="K10">
            <v>0</v>
          </cell>
          <cell r="L10">
            <v>0</v>
          </cell>
          <cell r="M10">
            <v>0</v>
          </cell>
          <cell r="O10">
            <v>0</v>
          </cell>
          <cell r="P10">
            <v>0</v>
          </cell>
          <cell r="Q10">
            <v>0.65379280154311281</v>
          </cell>
          <cell r="R10">
            <v>0.63258849213272283</v>
          </cell>
          <cell r="S10">
            <v>0.64787799999999995</v>
          </cell>
          <cell r="T10">
            <v>0</v>
          </cell>
          <cell r="U10">
            <v>0</v>
          </cell>
          <cell r="V10">
            <v>0</v>
          </cell>
          <cell r="W10">
            <v>0</v>
          </cell>
          <cell r="Y10">
            <v>365798</v>
          </cell>
          <cell r="Z10">
            <v>58636.846267999994</v>
          </cell>
          <cell r="AA10">
            <v>213030.70881399998</v>
          </cell>
          <cell r="AB10">
            <v>271667.55508199998</v>
          </cell>
        </row>
        <row r="11">
          <cell r="A11">
            <v>3400006</v>
          </cell>
          <cell r="B11" t="str">
            <v>Hoots Memorial Hospital</v>
          </cell>
          <cell r="C11">
            <v>36341</v>
          </cell>
          <cell r="D11">
            <v>0</v>
          </cell>
          <cell r="E11">
            <v>0</v>
          </cell>
          <cell r="F11">
            <v>0</v>
          </cell>
          <cell r="H11">
            <v>0</v>
          </cell>
          <cell r="I11">
            <v>0</v>
          </cell>
          <cell r="J11" t="str">
            <v>n</v>
          </cell>
          <cell r="Q11">
            <v>0.67602866446912391</v>
          </cell>
          <cell r="R11">
            <v>0.6353721481744512</v>
          </cell>
          <cell r="S11">
            <v>0.65117400000000003</v>
          </cell>
          <cell r="T11">
            <v>0</v>
          </cell>
          <cell r="U11">
            <v>0</v>
          </cell>
          <cell r="V11">
            <v>0</v>
          </cell>
          <cell r="W11">
            <v>0</v>
          </cell>
          <cell r="Y11">
            <v>0</v>
          </cell>
          <cell r="Z11">
            <v>0</v>
          </cell>
          <cell r="AA11">
            <v>0</v>
          </cell>
          <cell r="AB11">
            <v>0</v>
          </cell>
        </row>
        <row r="12">
          <cell r="A12">
            <v>3400007</v>
          </cell>
          <cell r="B12" t="str">
            <v>Annie Penn Memorial Hospital</v>
          </cell>
          <cell r="C12">
            <v>36525</v>
          </cell>
          <cell r="D12">
            <v>0</v>
          </cell>
          <cell r="E12">
            <v>0</v>
          </cell>
          <cell r="F12">
            <v>0</v>
          </cell>
          <cell r="H12">
            <v>0</v>
          </cell>
          <cell r="I12">
            <v>0</v>
          </cell>
          <cell r="J12" t="str">
            <v>n</v>
          </cell>
          <cell r="K12">
            <v>0</v>
          </cell>
          <cell r="L12">
            <v>0</v>
          </cell>
          <cell r="M12">
            <v>0</v>
          </cell>
          <cell r="O12">
            <v>0</v>
          </cell>
          <cell r="P12">
            <v>0</v>
          </cell>
          <cell r="Q12">
            <v>0.57513607080658657</v>
          </cell>
          <cell r="R12">
            <v>0.61293505126547054</v>
          </cell>
          <cell r="S12">
            <v>0.58919200000000005</v>
          </cell>
          <cell r="T12">
            <v>0</v>
          </cell>
          <cell r="U12">
            <v>0</v>
          </cell>
          <cell r="V12">
            <v>0</v>
          </cell>
          <cell r="W12">
            <v>0</v>
          </cell>
          <cell r="Y12">
            <v>0</v>
          </cell>
          <cell r="Z12">
            <v>0</v>
          </cell>
          <cell r="AA12">
            <v>0</v>
          </cell>
          <cell r="AB12">
            <v>0</v>
          </cell>
        </row>
        <row r="13">
          <cell r="A13">
            <v>3400008</v>
          </cell>
          <cell r="B13" t="str">
            <v>Scotland Memorial Hospital</v>
          </cell>
          <cell r="C13">
            <v>36433</v>
          </cell>
          <cell r="D13">
            <v>164113</v>
          </cell>
          <cell r="E13">
            <v>93</v>
          </cell>
          <cell r="F13">
            <v>59938</v>
          </cell>
          <cell r="H13">
            <v>191324</v>
          </cell>
          <cell r="I13">
            <v>54027</v>
          </cell>
          <cell r="J13" t="str">
            <v>n</v>
          </cell>
          <cell r="K13">
            <v>0</v>
          </cell>
          <cell r="L13">
            <v>0</v>
          </cell>
          <cell r="M13">
            <v>0</v>
          </cell>
          <cell r="O13">
            <v>0</v>
          </cell>
          <cell r="P13">
            <v>0</v>
          </cell>
          <cell r="Q13">
            <v>0.503566111334111</v>
          </cell>
          <cell r="R13">
            <v>0.39820685719176896</v>
          </cell>
          <cell r="S13">
            <v>0.45710200000000001</v>
          </cell>
          <cell r="T13">
            <v>0</v>
          </cell>
          <cell r="U13">
            <v>0</v>
          </cell>
          <cell r="V13">
            <v>0</v>
          </cell>
          <cell r="W13">
            <v>0</v>
          </cell>
          <cell r="Y13">
            <v>241472</v>
          </cell>
          <cell r="Z13">
            <v>75016.380526000008</v>
          </cell>
          <cell r="AA13">
            <v>87454.583048</v>
          </cell>
          <cell r="AB13">
            <v>162470.96357399999</v>
          </cell>
        </row>
        <row r="14">
          <cell r="A14">
            <v>3400009</v>
          </cell>
          <cell r="B14" t="str">
            <v>Presbyterian Specialty - Closed</v>
          </cell>
          <cell r="C14">
            <v>36160</v>
          </cell>
          <cell r="J14" t="str">
            <v>n</v>
          </cell>
          <cell r="Q14" t="e">
            <v>#N/A</v>
          </cell>
          <cell r="R14" t="e">
            <v>#N/A</v>
          </cell>
          <cell r="S14" t="e">
            <v>#N/A</v>
          </cell>
          <cell r="Y14">
            <v>0</v>
          </cell>
          <cell r="Z14" t="e">
            <v>#N/A</v>
          </cell>
          <cell r="AA14" t="e">
            <v>#N/A</v>
          </cell>
          <cell r="AB14" t="e">
            <v>#N/A</v>
          </cell>
        </row>
        <row r="15">
          <cell r="A15">
            <v>3400010</v>
          </cell>
          <cell r="B15" t="str">
            <v>Wayne Memorial Hospital</v>
          </cell>
          <cell r="C15">
            <v>36433</v>
          </cell>
          <cell r="D15">
            <v>25696</v>
          </cell>
          <cell r="E15">
            <v>17</v>
          </cell>
          <cell r="F15">
            <v>10044</v>
          </cell>
          <cell r="H15">
            <v>10914</v>
          </cell>
          <cell r="I15">
            <v>4266</v>
          </cell>
          <cell r="J15" t="str">
            <v>n</v>
          </cell>
          <cell r="K15">
            <v>0</v>
          </cell>
          <cell r="L15">
            <v>0</v>
          </cell>
          <cell r="M15">
            <v>0</v>
          </cell>
          <cell r="O15">
            <v>0</v>
          </cell>
          <cell r="P15">
            <v>0</v>
          </cell>
          <cell r="Q15">
            <v>0.65984313430340169</v>
          </cell>
          <cell r="R15">
            <v>0.53373987866970896</v>
          </cell>
          <cell r="S15">
            <v>0.62432799999999999</v>
          </cell>
          <cell r="T15">
            <v>0</v>
          </cell>
          <cell r="U15">
            <v>0</v>
          </cell>
          <cell r="V15">
            <v>0</v>
          </cell>
          <cell r="W15">
            <v>0</v>
          </cell>
          <cell r="Y15">
            <v>22300</v>
          </cell>
          <cell r="Z15">
            <v>16042.732287999999</v>
          </cell>
          <cell r="AA15">
            <v>6813.9157919999998</v>
          </cell>
          <cell r="AB15">
            <v>22856.648079999999</v>
          </cell>
        </row>
        <row r="16">
          <cell r="A16">
            <v>3400011</v>
          </cell>
          <cell r="B16" t="str">
            <v>Spruce Pine Community Hospital</v>
          </cell>
          <cell r="C16">
            <v>36433</v>
          </cell>
          <cell r="D16">
            <v>0</v>
          </cell>
          <cell r="E16">
            <v>0</v>
          </cell>
          <cell r="F16">
            <v>0</v>
          </cell>
          <cell r="H16">
            <v>0</v>
          </cell>
          <cell r="I16">
            <v>0</v>
          </cell>
          <cell r="J16" t="str">
            <v>n</v>
          </cell>
          <cell r="K16">
            <v>0</v>
          </cell>
          <cell r="L16">
            <v>0</v>
          </cell>
          <cell r="M16">
            <v>0</v>
          </cell>
          <cell r="O16">
            <v>0</v>
          </cell>
          <cell r="P16">
            <v>0</v>
          </cell>
          <cell r="Q16">
            <v>0.62634884588815398</v>
          </cell>
          <cell r="R16">
            <v>0.56475663896745676</v>
          </cell>
          <cell r="S16">
            <v>0.59754200000000002</v>
          </cell>
          <cell r="T16">
            <v>0</v>
          </cell>
          <cell r="U16">
            <v>0</v>
          </cell>
          <cell r="V16">
            <v>0</v>
          </cell>
          <cell r="W16">
            <v>0</v>
          </cell>
          <cell r="Y16">
            <v>0</v>
          </cell>
          <cell r="Z16">
            <v>0</v>
          </cell>
          <cell r="AA16">
            <v>0</v>
          </cell>
          <cell r="AB16">
            <v>0</v>
          </cell>
        </row>
        <row r="17">
          <cell r="A17">
            <v>3400012</v>
          </cell>
          <cell r="B17" t="str">
            <v>Angel Medical Center, Inc.</v>
          </cell>
          <cell r="C17">
            <v>36433</v>
          </cell>
          <cell r="D17">
            <v>175624</v>
          </cell>
          <cell r="E17">
            <v>130</v>
          </cell>
          <cell r="F17">
            <v>96977</v>
          </cell>
          <cell r="H17">
            <v>79719</v>
          </cell>
          <cell r="I17">
            <v>33223</v>
          </cell>
          <cell r="J17" t="str">
            <v>n</v>
          </cell>
          <cell r="K17">
            <v>0</v>
          </cell>
          <cell r="L17">
            <v>0</v>
          </cell>
          <cell r="M17">
            <v>0</v>
          </cell>
          <cell r="O17">
            <v>0</v>
          </cell>
          <cell r="P17">
            <v>0</v>
          </cell>
          <cell r="Q17">
            <v>0.54281163791880882</v>
          </cell>
          <cell r="R17">
            <v>0.37882394660431085</v>
          </cell>
          <cell r="S17">
            <v>0.45867400000000003</v>
          </cell>
          <cell r="T17">
            <v>0</v>
          </cell>
          <cell r="U17">
            <v>0</v>
          </cell>
          <cell r="V17">
            <v>0</v>
          </cell>
          <cell r="W17">
            <v>0</v>
          </cell>
          <cell r="Y17">
            <v>125143</v>
          </cell>
          <cell r="Z17">
            <v>80554.162576000002</v>
          </cell>
          <cell r="AA17">
            <v>36565.032606000001</v>
          </cell>
          <cell r="AB17">
            <v>117119.195182</v>
          </cell>
        </row>
        <row r="18">
          <cell r="A18">
            <v>3400013</v>
          </cell>
          <cell r="B18" t="str">
            <v>Rutherford County Hospital</v>
          </cell>
          <cell r="C18">
            <v>36433</v>
          </cell>
          <cell r="D18">
            <v>3654</v>
          </cell>
          <cell r="E18">
            <v>4</v>
          </cell>
          <cell r="F18">
            <v>1437</v>
          </cell>
          <cell r="H18">
            <v>8092</v>
          </cell>
          <cell r="I18">
            <v>2440</v>
          </cell>
          <cell r="J18" t="str">
            <v>n</v>
          </cell>
          <cell r="K18">
            <v>0</v>
          </cell>
          <cell r="L18">
            <v>0</v>
          </cell>
          <cell r="M18">
            <v>0</v>
          </cell>
          <cell r="O18">
            <v>0</v>
          </cell>
          <cell r="P18">
            <v>0</v>
          </cell>
          <cell r="Q18">
            <v>0.62824548636678712</v>
          </cell>
          <cell r="R18">
            <v>0.51736318782247803</v>
          </cell>
          <cell r="S18">
            <v>0.58301800000000004</v>
          </cell>
          <cell r="T18">
            <v>0</v>
          </cell>
          <cell r="U18">
            <v>0</v>
          </cell>
          <cell r="V18">
            <v>0</v>
          </cell>
          <cell r="W18">
            <v>0</v>
          </cell>
          <cell r="Y18">
            <v>7869</v>
          </cell>
          <cell r="Z18">
            <v>2130.3477720000001</v>
          </cell>
          <cell r="AA18">
            <v>4717.7816560000001</v>
          </cell>
          <cell r="AB18">
            <v>6848.1294280000002</v>
          </cell>
        </row>
        <row r="19">
          <cell r="A19">
            <v>3400014</v>
          </cell>
          <cell r="B19" t="str">
            <v>Forsyth Memorial Hospital</v>
          </cell>
          <cell r="C19">
            <v>36891</v>
          </cell>
          <cell r="D19">
            <v>577188</v>
          </cell>
          <cell r="E19">
            <v>422</v>
          </cell>
          <cell r="F19">
            <v>178562</v>
          </cell>
          <cell r="H19">
            <v>124515</v>
          </cell>
          <cell r="I19">
            <v>16298</v>
          </cell>
          <cell r="J19" t="str">
            <v>n</v>
          </cell>
          <cell r="K19">
            <v>70523</v>
          </cell>
          <cell r="L19">
            <v>76</v>
          </cell>
          <cell r="M19">
            <v>33986</v>
          </cell>
          <cell r="O19">
            <v>17395</v>
          </cell>
          <cell r="P19">
            <v>6505</v>
          </cell>
          <cell r="Q19">
            <v>0.56654223292816686</v>
          </cell>
          <cell r="R19">
            <v>0.47512357336654659</v>
          </cell>
          <cell r="S19">
            <v>0.55646499999999999</v>
          </cell>
          <cell r="T19">
            <v>47427</v>
          </cell>
          <cell r="U19">
            <v>39954.25789279311</v>
          </cell>
          <cell r="V19">
            <v>8264.7745587110785</v>
          </cell>
          <cell r="W19">
            <v>48219.032451504187</v>
          </cell>
          <cell r="Y19">
            <v>506843</v>
          </cell>
          <cell r="Z19">
            <v>321184.92041999998</v>
          </cell>
          <cell r="AA19">
            <v>69288.239474999995</v>
          </cell>
          <cell r="AB19">
            <v>390473.15989499999</v>
          </cell>
        </row>
        <row r="20">
          <cell r="A20">
            <v>3400015</v>
          </cell>
          <cell r="B20" t="str">
            <v>Rowan Regional Medical Center</v>
          </cell>
          <cell r="C20">
            <v>36433</v>
          </cell>
          <cell r="D20">
            <v>0</v>
          </cell>
          <cell r="E20">
            <v>0</v>
          </cell>
          <cell r="F20">
            <v>0</v>
          </cell>
          <cell r="H20">
            <v>0</v>
          </cell>
          <cell r="I20">
            <v>0</v>
          </cell>
          <cell r="J20" t="str">
            <v>n</v>
          </cell>
          <cell r="Q20">
            <v>0.61475176386936881</v>
          </cell>
          <cell r="R20">
            <v>0.41206236784149025</v>
          </cell>
          <cell r="S20">
            <v>0.537887</v>
          </cell>
          <cell r="T20">
            <v>0</v>
          </cell>
          <cell r="U20">
            <v>0</v>
          </cell>
          <cell r="V20">
            <v>0</v>
          </cell>
          <cell r="W20">
            <v>0</v>
          </cell>
          <cell r="Y20">
            <v>0</v>
          </cell>
          <cell r="Z20">
            <v>0</v>
          </cell>
          <cell r="AA20">
            <v>0</v>
          </cell>
          <cell r="AB20">
            <v>0</v>
          </cell>
        </row>
        <row r="21">
          <cell r="A21">
            <v>3400016</v>
          </cell>
          <cell r="B21" t="str">
            <v>Harris Regional Hospital</v>
          </cell>
          <cell r="C21">
            <v>36433</v>
          </cell>
          <cell r="D21">
            <v>31100</v>
          </cell>
          <cell r="E21">
            <v>36</v>
          </cell>
          <cell r="F21">
            <v>22429</v>
          </cell>
          <cell r="H21">
            <v>0</v>
          </cell>
          <cell r="I21">
            <v>0</v>
          </cell>
          <cell r="J21" t="str">
            <v>n</v>
          </cell>
          <cell r="K21">
            <v>0</v>
          </cell>
          <cell r="L21">
            <v>0</v>
          </cell>
          <cell r="M21">
            <v>0</v>
          </cell>
          <cell r="O21">
            <v>0</v>
          </cell>
          <cell r="P21">
            <v>0</v>
          </cell>
          <cell r="Q21">
            <v>0.64651396920916437</v>
          </cell>
          <cell r="R21">
            <v>0.53423433879518667</v>
          </cell>
          <cell r="S21">
            <v>0.604379</v>
          </cell>
          <cell r="T21">
            <v>0</v>
          </cell>
          <cell r="U21">
            <v>0</v>
          </cell>
          <cell r="V21">
            <v>0</v>
          </cell>
          <cell r="W21">
            <v>0</v>
          </cell>
          <cell r="Y21">
            <v>8671</v>
          </cell>
          <cell r="Z21">
            <v>18796.186900000001</v>
          </cell>
          <cell r="AA21">
            <v>0</v>
          </cell>
          <cell r="AB21">
            <v>18796.186900000001</v>
          </cell>
        </row>
        <row r="22">
          <cell r="A22">
            <v>3400017</v>
          </cell>
          <cell r="B22" t="str">
            <v>Margaret R. Pardee Memorial Hospital</v>
          </cell>
          <cell r="C22">
            <v>37164</v>
          </cell>
          <cell r="D22">
            <v>0</v>
          </cell>
          <cell r="E22">
            <v>0</v>
          </cell>
          <cell r="F22">
            <v>0</v>
          </cell>
          <cell r="H22">
            <v>4990</v>
          </cell>
          <cell r="I22">
            <v>1697</v>
          </cell>
          <cell r="J22" t="str">
            <v>n</v>
          </cell>
          <cell r="K22">
            <v>0</v>
          </cell>
          <cell r="L22">
            <v>0</v>
          </cell>
          <cell r="M22">
            <v>0</v>
          </cell>
          <cell r="O22">
            <v>0</v>
          </cell>
          <cell r="P22">
            <v>0</v>
          </cell>
          <cell r="Q22">
            <v>0.51976881626671034</v>
          </cell>
          <cell r="R22">
            <v>0.41282533977910407</v>
          </cell>
          <cell r="S22">
            <v>0.48741000000000001</v>
          </cell>
          <cell r="T22">
            <v>0</v>
          </cell>
          <cell r="U22">
            <v>0</v>
          </cell>
          <cell r="V22">
            <v>0</v>
          </cell>
          <cell r="W22">
            <v>0</v>
          </cell>
          <cell r="Y22">
            <v>3293</v>
          </cell>
          <cell r="Z22">
            <v>0</v>
          </cell>
          <cell r="AA22">
            <v>2432.1759000000002</v>
          </cell>
          <cell r="AB22">
            <v>2432.1759000000002</v>
          </cell>
        </row>
        <row r="23">
          <cell r="A23">
            <v>3400018</v>
          </cell>
          <cell r="B23" t="str">
            <v>St. Lukes Hospital</v>
          </cell>
          <cell r="C23">
            <v>36068</v>
          </cell>
          <cell r="D23">
            <v>120312</v>
          </cell>
          <cell r="E23">
            <v>103</v>
          </cell>
          <cell r="F23">
            <v>62150</v>
          </cell>
          <cell r="H23">
            <v>72430</v>
          </cell>
          <cell r="I23">
            <v>27008</v>
          </cell>
          <cell r="J23" t="str">
            <v>n</v>
          </cell>
          <cell r="Q23">
            <v>0.69624297779941424</v>
          </cell>
          <cell r="R23">
            <v>0.39419886712406466</v>
          </cell>
          <cell r="S23">
            <v>0.54563799999999996</v>
          </cell>
          <cell r="T23">
            <v>0</v>
          </cell>
          <cell r="U23">
            <v>0</v>
          </cell>
          <cell r="V23">
            <v>0</v>
          </cell>
          <cell r="W23">
            <v>0</v>
          </cell>
          <cell r="Y23">
            <v>103584</v>
          </cell>
          <cell r="Z23">
            <v>65646.799055999989</v>
          </cell>
          <cell r="AA23">
            <v>39520.560339999996</v>
          </cell>
          <cell r="AB23">
            <v>105167.35939599999</v>
          </cell>
        </row>
        <row r="24">
          <cell r="A24">
            <v>3400019</v>
          </cell>
          <cell r="B24" t="str">
            <v>Stokes Reynolds Memorial Hospital</v>
          </cell>
          <cell r="C24">
            <v>36341</v>
          </cell>
          <cell r="D24">
            <v>0</v>
          </cell>
          <cell r="E24">
            <v>0</v>
          </cell>
          <cell r="F24">
            <v>0</v>
          </cell>
          <cell r="H24">
            <v>0</v>
          </cell>
          <cell r="I24">
            <v>0</v>
          </cell>
          <cell r="J24" t="str">
            <v>n</v>
          </cell>
          <cell r="K24">
            <v>0</v>
          </cell>
          <cell r="L24">
            <v>0</v>
          </cell>
          <cell r="M24">
            <v>0</v>
          </cell>
          <cell r="O24">
            <v>0</v>
          </cell>
          <cell r="P24">
            <v>0</v>
          </cell>
          <cell r="Q24">
            <v>0.78134439618850071</v>
          </cell>
          <cell r="R24">
            <v>0.66048286918131305</v>
          </cell>
          <cell r="S24">
            <v>0.69998700000000003</v>
          </cell>
          <cell r="T24">
            <v>0</v>
          </cell>
          <cell r="U24">
            <v>0</v>
          </cell>
          <cell r="V24">
            <v>0</v>
          </cell>
          <cell r="W24">
            <v>0</v>
          </cell>
          <cell r="Y24">
            <v>0</v>
          </cell>
          <cell r="Z24">
            <v>0</v>
          </cell>
          <cell r="AA24">
            <v>0</v>
          </cell>
          <cell r="AB24">
            <v>0</v>
          </cell>
        </row>
        <row r="25">
          <cell r="A25">
            <v>3400020</v>
          </cell>
          <cell r="B25" t="str">
            <v>Central Carolina Hospital</v>
          </cell>
          <cell r="C25">
            <v>36311</v>
          </cell>
          <cell r="D25">
            <v>0</v>
          </cell>
          <cell r="E25">
            <v>0</v>
          </cell>
          <cell r="F25">
            <v>0</v>
          </cell>
          <cell r="H25">
            <v>0</v>
          </cell>
          <cell r="I25">
            <v>0</v>
          </cell>
          <cell r="J25" t="str">
            <v>n</v>
          </cell>
          <cell r="K25">
            <v>0</v>
          </cell>
          <cell r="L25">
            <v>0</v>
          </cell>
          <cell r="M25">
            <v>0</v>
          </cell>
          <cell r="O25">
            <v>0</v>
          </cell>
          <cell r="P25">
            <v>0</v>
          </cell>
          <cell r="Q25">
            <v>0.35439383181860107</v>
          </cell>
          <cell r="R25">
            <v>0.23852389927065504</v>
          </cell>
          <cell r="S25">
            <v>0.310888</v>
          </cell>
          <cell r="T25">
            <v>0</v>
          </cell>
          <cell r="U25">
            <v>0</v>
          </cell>
          <cell r="V25">
            <v>0</v>
          </cell>
          <cell r="W25">
            <v>0</v>
          </cell>
          <cell r="Y25">
            <v>0</v>
          </cell>
          <cell r="Z25">
            <v>0</v>
          </cell>
          <cell r="AA25">
            <v>0</v>
          </cell>
          <cell r="AB25">
            <v>0</v>
          </cell>
        </row>
        <row r="26">
          <cell r="A26">
            <v>3400021</v>
          </cell>
          <cell r="B26" t="str">
            <v>Cleveland Regional Medical Center</v>
          </cell>
          <cell r="C26">
            <v>37256</v>
          </cell>
          <cell r="D26">
            <v>34921</v>
          </cell>
          <cell r="E26">
            <v>17</v>
          </cell>
          <cell r="F26">
            <v>8707</v>
          </cell>
          <cell r="H26">
            <v>44621</v>
          </cell>
          <cell r="I26">
            <v>8174</v>
          </cell>
          <cell r="J26" t="str">
            <v>n</v>
          </cell>
          <cell r="Q26">
            <v>0.5936336593997098</v>
          </cell>
          <cell r="R26">
            <v>0.46949794240249687</v>
          </cell>
          <cell r="S26">
            <v>0.557809</v>
          </cell>
          <cell r="T26">
            <v>0</v>
          </cell>
          <cell r="U26">
            <v>0</v>
          </cell>
          <cell r="V26">
            <v>0</v>
          </cell>
          <cell r="W26">
            <v>0</v>
          </cell>
          <cell r="Y26">
            <v>62661</v>
          </cell>
          <cell r="Z26">
            <v>19479.248089000001</v>
          </cell>
          <cell r="AA26">
            <v>24889.995389</v>
          </cell>
          <cell r="AB26">
            <v>44369.243478000004</v>
          </cell>
        </row>
        <row r="27">
          <cell r="A27">
            <v>3400022</v>
          </cell>
          <cell r="B27" t="str">
            <v>Bladen County Hospital</v>
          </cell>
          <cell r="C27">
            <v>37164</v>
          </cell>
          <cell r="D27">
            <v>0</v>
          </cell>
          <cell r="F27">
            <v>0</v>
          </cell>
          <cell r="H27">
            <v>0</v>
          </cell>
          <cell r="I27">
            <v>0</v>
          </cell>
          <cell r="J27" t="str">
            <v>n</v>
          </cell>
          <cell r="K27">
            <v>0</v>
          </cell>
          <cell r="M27">
            <v>0</v>
          </cell>
          <cell r="O27">
            <v>0</v>
          </cell>
          <cell r="P27">
            <v>0</v>
          </cell>
          <cell r="Q27">
            <v>0.46951695196874643</v>
          </cell>
          <cell r="R27">
            <v>0.47365439441820267</v>
          </cell>
          <cell r="S27">
            <v>0.47173300000000001</v>
          </cell>
          <cell r="T27">
            <v>0</v>
          </cell>
          <cell r="U27">
            <v>0</v>
          </cell>
          <cell r="V27">
            <v>0</v>
          </cell>
          <cell r="W27">
            <v>0</v>
          </cell>
          <cell r="Y27">
            <v>0</v>
          </cell>
          <cell r="Z27">
            <v>0</v>
          </cell>
          <cell r="AA27">
            <v>0</v>
          </cell>
          <cell r="AB27">
            <v>0</v>
          </cell>
        </row>
        <row r="28">
          <cell r="A28">
            <v>3400023</v>
          </cell>
          <cell r="B28" t="str">
            <v>Park Ridge Hospital</v>
          </cell>
          <cell r="C28">
            <v>36525</v>
          </cell>
          <cell r="D28">
            <v>160727</v>
          </cell>
          <cell r="E28">
            <v>196</v>
          </cell>
          <cell r="F28">
            <v>72924</v>
          </cell>
          <cell r="H28">
            <v>8997</v>
          </cell>
          <cell r="I28">
            <v>3244</v>
          </cell>
          <cell r="J28" t="str">
            <v>n</v>
          </cell>
          <cell r="K28">
            <v>0</v>
          </cell>
          <cell r="L28">
            <v>0</v>
          </cell>
          <cell r="M28">
            <v>0</v>
          </cell>
          <cell r="O28">
            <v>0</v>
          </cell>
          <cell r="P28">
            <v>0</v>
          </cell>
          <cell r="Q28">
            <v>0.52641599836781106</v>
          </cell>
          <cell r="R28">
            <v>0.56059164662688654</v>
          </cell>
          <cell r="S28">
            <v>0.53503400000000001</v>
          </cell>
          <cell r="T28">
            <v>0</v>
          </cell>
          <cell r="U28">
            <v>0</v>
          </cell>
          <cell r="V28">
            <v>0</v>
          </cell>
          <cell r="W28">
            <v>0</v>
          </cell>
          <cell r="Y28">
            <v>93556</v>
          </cell>
          <cell r="Z28">
            <v>85994.409717999995</v>
          </cell>
          <cell r="AA28">
            <v>4813.7008980000001</v>
          </cell>
          <cell r="AB28">
            <v>90808.110615999991</v>
          </cell>
        </row>
        <row r="29">
          <cell r="A29">
            <v>3400024</v>
          </cell>
          <cell r="B29" t="str">
            <v>Sampson Regional Medical Center</v>
          </cell>
          <cell r="C29">
            <v>37164</v>
          </cell>
          <cell r="D29">
            <v>792</v>
          </cell>
          <cell r="E29">
            <v>1</v>
          </cell>
          <cell r="F29">
            <v>146</v>
          </cell>
          <cell r="H29">
            <v>27584</v>
          </cell>
          <cell r="I29">
            <v>4822</v>
          </cell>
          <cell r="J29" t="str">
            <v>n</v>
          </cell>
          <cell r="Q29">
            <v>0.53389882926709964</v>
          </cell>
          <cell r="R29">
            <v>0.42056296507889257</v>
          </cell>
          <cell r="S29">
            <v>0.494585</v>
          </cell>
          <cell r="T29">
            <v>0</v>
          </cell>
          <cell r="U29">
            <v>0</v>
          </cell>
          <cell r="V29">
            <v>0</v>
          </cell>
          <cell r="W29">
            <v>0</v>
          </cell>
          <cell r="Y29">
            <v>23408</v>
          </cell>
          <cell r="Z29">
            <v>391.71132</v>
          </cell>
          <cell r="AA29">
            <v>13642.63264</v>
          </cell>
          <cell r="AB29">
            <v>14034.34396</v>
          </cell>
        </row>
        <row r="30">
          <cell r="A30">
            <v>3400025</v>
          </cell>
          <cell r="B30" t="str">
            <v>Haywood Regional Medical Center</v>
          </cell>
          <cell r="C30">
            <v>37164</v>
          </cell>
          <cell r="D30">
            <v>10929</v>
          </cell>
          <cell r="E30">
            <v>3</v>
          </cell>
          <cell r="F30">
            <v>6526</v>
          </cell>
          <cell r="H30">
            <v>26390</v>
          </cell>
          <cell r="I30">
            <v>5271</v>
          </cell>
          <cell r="J30" t="str">
            <v>n</v>
          </cell>
          <cell r="K30">
            <v>0</v>
          </cell>
          <cell r="L30">
            <v>0</v>
          </cell>
          <cell r="M30">
            <v>0</v>
          </cell>
          <cell r="O30">
            <v>0</v>
          </cell>
          <cell r="P30">
            <v>0</v>
          </cell>
          <cell r="Q30">
            <v>0.59668944429883464</v>
          </cell>
          <cell r="R30">
            <v>0.35295108587030571</v>
          </cell>
          <cell r="S30">
            <v>0.47931800000000002</v>
          </cell>
          <cell r="T30">
            <v>0</v>
          </cell>
          <cell r="U30">
            <v>0</v>
          </cell>
          <cell r="V30">
            <v>0</v>
          </cell>
          <cell r="W30">
            <v>0</v>
          </cell>
          <cell r="Y30">
            <v>25522</v>
          </cell>
          <cell r="Z30">
            <v>5238.4664220000004</v>
          </cell>
          <cell r="AA30">
            <v>12649.202020000001</v>
          </cell>
          <cell r="AB30">
            <v>17887.668442000002</v>
          </cell>
        </row>
        <row r="31">
          <cell r="A31">
            <v>3400027</v>
          </cell>
          <cell r="B31" t="str">
            <v>Lenoir Memorial Hospital</v>
          </cell>
          <cell r="C31">
            <v>37164</v>
          </cell>
          <cell r="D31">
            <v>0</v>
          </cell>
          <cell r="E31">
            <v>0</v>
          </cell>
          <cell r="F31">
            <v>0</v>
          </cell>
          <cell r="H31">
            <v>0</v>
          </cell>
          <cell r="I31">
            <v>0</v>
          </cell>
          <cell r="J31" t="str">
            <v>n</v>
          </cell>
          <cell r="K31">
            <v>0</v>
          </cell>
          <cell r="L31">
            <v>0</v>
          </cell>
          <cell r="M31">
            <v>0</v>
          </cell>
          <cell r="O31">
            <v>0</v>
          </cell>
          <cell r="P31">
            <v>0</v>
          </cell>
          <cell r="Q31">
            <v>0.60433467416801623</v>
          </cell>
          <cell r="R31">
            <v>0.44917081297010686</v>
          </cell>
          <cell r="S31">
            <v>0.55998499999999996</v>
          </cell>
          <cell r="T31">
            <v>0</v>
          </cell>
          <cell r="U31">
            <v>0</v>
          </cell>
          <cell r="V31">
            <v>0</v>
          </cell>
          <cell r="W31">
            <v>0</v>
          </cell>
          <cell r="Y31">
            <v>0</v>
          </cell>
          <cell r="Z31">
            <v>0</v>
          </cell>
          <cell r="AA31">
            <v>0</v>
          </cell>
          <cell r="AB31">
            <v>0</v>
          </cell>
        </row>
        <row r="32">
          <cell r="A32">
            <v>3400028</v>
          </cell>
          <cell r="B32" t="str">
            <v>Cape Fear Valley Med. Ctr.</v>
          </cell>
          <cell r="C32">
            <v>37164</v>
          </cell>
          <cell r="D32">
            <v>0</v>
          </cell>
          <cell r="E32">
            <v>0</v>
          </cell>
          <cell r="F32">
            <v>0</v>
          </cell>
          <cell r="H32">
            <v>0</v>
          </cell>
          <cell r="I32">
            <v>0</v>
          </cell>
          <cell r="J32" t="str">
            <v>n</v>
          </cell>
          <cell r="K32">
            <v>0</v>
          </cell>
          <cell r="L32">
            <v>0</v>
          </cell>
          <cell r="M32">
            <v>0</v>
          </cell>
          <cell r="O32">
            <v>0</v>
          </cell>
          <cell r="P32">
            <v>0</v>
          </cell>
          <cell r="Q32">
            <v>0.387423224874131</v>
          </cell>
          <cell r="R32">
            <v>0.48977562037553307</v>
          </cell>
          <cell r="S32">
            <v>0.403951</v>
          </cell>
          <cell r="T32">
            <v>0</v>
          </cell>
          <cell r="U32">
            <v>0</v>
          </cell>
          <cell r="V32">
            <v>0</v>
          </cell>
          <cell r="W32">
            <v>0</v>
          </cell>
          <cell r="Y32">
            <v>0</v>
          </cell>
          <cell r="Z32">
            <v>0</v>
          </cell>
          <cell r="AA32">
            <v>0</v>
          </cell>
          <cell r="AB32">
            <v>0</v>
          </cell>
        </row>
        <row r="33">
          <cell r="A33">
            <v>3400030</v>
          </cell>
          <cell r="B33" t="str">
            <v>Duke University Medical Center</v>
          </cell>
          <cell r="C33">
            <v>37072</v>
          </cell>
          <cell r="D33">
            <v>14258386</v>
          </cell>
          <cell r="E33">
            <v>3246</v>
          </cell>
          <cell r="F33">
            <v>4022006</v>
          </cell>
          <cell r="H33">
            <v>2425953</v>
          </cell>
          <cell r="I33">
            <v>699031</v>
          </cell>
          <cell r="J33" t="str">
            <v>n</v>
          </cell>
          <cell r="Q33">
            <v>0.56374387031289064</v>
          </cell>
          <cell r="R33">
            <v>0.57204151285147009</v>
          </cell>
          <cell r="S33">
            <v>0.56512600000000002</v>
          </cell>
          <cell r="T33">
            <v>0</v>
          </cell>
          <cell r="U33">
            <v>0</v>
          </cell>
          <cell r="V33">
            <v>0</v>
          </cell>
          <cell r="W33">
            <v>0</v>
          </cell>
          <cell r="Y33">
            <v>11963302</v>
          </cell>
          <cell r="Z33">
            <v>8057784.6466359999</v>
          </cell>
          <cell r="AA33">
            <v>1370969.1150780001</v>
          </cell>
          <cell r="AB33">
            <v>9428753.7617140003</v>
          </cell>
        </row>
        <row r="34">
          <cell r="A34">
            <v>3400032</v>
          </cell>
          <cell r="B34" t="str">
            <v>Gaston Memorial Hospital</v>
          </cell>
          <cell r="C34">
            <v>37072</v>
          </cell>
          <cell r="D34">
            <v>590678</v>
          </cell>
          <cell r="E34">
            <v>751</v>
          </cell>
          <cell r="F34">
            <v>394537</v>
          </cell>
          <cell r="H34">
            <v>188080</v>
          </cell>
          <cell r="I34">
            <v>42467</v>
          </cell>
          <cell r="J34" t="str">
            <v>n</v>
          </cell>
          <cell r="K34">
            <v>229875</v>
          </cell>
          <cell r="L34">
            <v>116</v>
          </cell>
          <cell r="M34">
            <v>79857</v>
          </cell>
          <cell r="O34">
            <v>152622</v>
          </cell>
          <cell r="P34">
            <v>81847</v>
          </cell>
          <cell r="Q34">
            <v>0.51645410932187619</v>
          </cell>
          <cell r="R34">
            <v>0.47724851974134813</v>
          </cell>
          <cell r="S34">
            <v>0.50068299999999999</v>
          </cell>
          <cell r="T34">
            <v>220793</v>
          </cell>
          <cell r="U34">
            <v>118719.88838036629</v>
          </cell>
          <cell r="V34">
            <v>72838.623579964042</v>
          </cell>
          <cell r="W34">
            <v>191558.51196033033</v>
          </cell>
          <cell r="Y34">
            <v>341754</v>
          </cell>
          <cell r="Z34">
            <v>295742.433074</v>
          </cell>
          <cell r="AA34">
            <v>94168.458639999997</v>
          </cell>
          <cell r="AB34">
            <v>389910.89171400003</v>
          </cell>
        </row>
        <row r="35">
          <cell r="A35">
            <v>3400035</v>
          </cell>
          <cell r="B35" t="str">
            <v>FirstHealth Richmond Memorial Hospital</v>
          </cell>
          <cell r="C35">
            <v>36433</v>
          </cell>
          <cell r="D35">
            <v>49724</v>
          </cell>
          <cell r="E35">
            <v>37</v>
          </cell>
          <cell r="F35">
            <v>17585</v>
          </cell>
          <cell r="G35">
            <v>38005</v>
          </cell>
          <cell r="H35">
            <v>0</v>
          </cell>
          <cell r="I35">
            <v>0</v>
          </cell>
          <cell r="J35" t="str">
            <v>n</v>
          </cell>
          <cell r="K35">
            <v>0</v>
          </cell>
          <cell r="L35">
            <v>0</v>
          </cell>
          <cell r="M35">
            <v>0</v>
          </cell>
          <cell r="O35">
            <v>0</v>
          </cell>
          <cell r="P35">
            <v>0</v>
          </cell>
          <cell r="Q35">
            <v>0.45612998056300086</v>
          </cell>
          <cell r="R35">
            <v>0.34550252481932375</v>
          </cell>
          <cell r="S35">
            <v>0.410528</v>
          </cell>
          <cell r="T35">
            <v>0</v>
          </cell>
          <cell r="U35">
            <v>0</v>
          </cell>
          <cell r="V35">
            <v>0</v>
          </cell>
          <cell r="W35">
            <v>0</v>
          </cell>
          <cell r="Y35">
            <v>32139</v>
          </cell>
          <cell r="Z35">
            <v>20413.094271999998</v>
          </cell>
          <cell r="AA35">
            <v>0</v>
          </cell>
          <cell r="AB35">
            <v>20413.094271999998</v>
          </cell>
        </row>
        <row r="36">
          <cell r="A36">
            <v>3400036</v>
          </cell>
          <cell r="B36" t="str">
            <v>Franklin Regional Medical Center</v>
          </cell>
          <cell r="C36">
            <v>36433</v>
          </cell>
          <cell r="D36">
            <v>0</v>
          </cell>
          <cell r="E36">
            <v>0</v>
          </cell>
          <cell r="F36">
            <v>0</v>
          </cell>
          <cell r="H36">
            <v>0</v>
          </cell>
          <cell r="I36">
            <v>0</v>
          </cell>
          <cell r="J36" t="str">
            <v>n</v>
          </cell>
          <cell r="K36">
            <v>0</v>
          </cell>
          <cell r="L36">
            <v>0</v>
          </cell>
          <cell r="M36">
            <v>0</v>
          </cell>
          <cell r="O36">
            <v>0</v>
          </cell>
          <cell r="P36">
            <v>0</v>
          </cell>
          <cell r="Q36">
            <v>0.34344991434820998</v>
          </cell>
          <cell r="R36">
            <v>0.31020082963156814</v>
          </cell>
          <cell r="S36">
            <v>0.32544299999999998</v>
          </cell>
          <cell r="T36">
            <v>0</v>
          </cell>
          <cell r="U36">
            <v>0</v>
          </cell>
          <cell r="V36">
            <v>0</v>
          </cell>
          <cell r="W36">
            <v>0</v>
          </cell>
          <cell r="Y36">
            <v>0</v>
          </cell>
          <cell r="Z36">
            <v>0</v>
          </cell>
          <cell r="AA36">
            <v>0</v>
          </cell>
          <cell r="AB36">
            <v>0</v>
          </cell>
        </row>
        <row r="37">
          <cell r="A37">
            <v>3400037</v>
          </cell>
          <cell r="B37" t="str">
            <v>Kings Mountain Hospital</v>
          </cell>
          <cell r="C37">
            <v>37256</v>
          </cell>
          <cell r="D37">
            <v>26949</v>
          </cell>
          <cell r="E37">
            <v>22</v>
          </cell>
          <cell r="F37">
            <v>10536</v>
          </cell>
          <cell r="G37">
            <v>30895</v>
          </cell>
          <cell r="H37">
            <v>30895</v>
          </cell>
          <cell r="I37">
            <v>9345</v>
          </cell>
          <cell r="J37" t="str">
            <v>n</v>
          </cell>
          <cell r="Q37">
            <v>0.4912370742951695</v>
          </cell>
          <cell r="R37">
            <v>0.40031539550927864</v>
          </cell>
          <cell r="S37">
            <v>0.46026099999999998</v>
          </cell>
          <cell r="T37">
            <v>0</v>
          </cell>
          <cell r="U37">
            <v>0</v>
          </cell>
          <cell r="V37">
            <v>0</v>
          </cell>
          <cell r="W37">
            <v>0</v>
          </cell>
          <cell r="Y37">
            <v>37963</v>
          </cell>
          <cell r="Z37">
            <v>12403.573688999999</v>
          </cell>
          <cell r="AA37">
            <v>14219.763594999999</v>
          </cell>
          <cell r="AB37">
            <v>26623.337283999997</v>
          </cell>
        </row>
        <row r="38">
          <cell r="A38">
            <v>3400038</v>
          </cell>
          <cell r="B38" t="str">
            <v>Beaufort County Hospital Association, Inc.</v>
          </cell>
          <cell r="C38">
            <v>36799</v>
          </cell>
          <cell r="D38">
            <v>0</v>
          </cell>
          <cell r="E38">
            <v>0</v>
          </cell>
          <cell r="F38">
            <v>0</v>
          </cell>
          <cell r="H38">
            <v>0</v>
          </cell>
          <cell r="I38">
            <v>0</v>
          </cell>
          <cell r="J38" t="str">
            <v>n</v>
          </cell>
          <cell r="Q38">
            <v>0.46591217137701685</v>
          </cell>
          <cell r="R38">
            <v>0.41481872390670488</v>
          </cell>
          <cell r="S38">
            <v>0.44786999999999999</v>
          </cell>
          <cell r="T38">
            <v>0</v>
          </cell>
          <cell r="U38">
            <v>0</v>
          </cell>
          <cell r="V38">
            <v>0</v>
          </cell>
          <cell r="W38">
            <v>0</v>
          </cell>
          <cell r="Y38">
            <v>0</v>
          </cell>
          <cell r="Z38">
            <v>0</v>
          </cell>
          <cell r="AA38">
            <v>0</v>
          </cell>
          <cell r="AB38">
            <v>0</v>
          </cell>
        </row>
        <row r="39">
          <cell r="A39">
            <v>3400039</v>
          </cell>
          <cell r="B39" t="str">
            <v>Iredell Memorial Hospital</v>
          </cell>
          <cell r="C39">
            <v>37164</v>
          </cell>
          <cell r="D39">
            <v>23297</v>
          </cell>
          <cell r="E39">
            <v>7</v>
          </cell>
          <cell r="F39">
            <v>2082</v>
          </cell>
          <cell r="H39">
            <v>5103</v>
          </cell>
          <cell r="I39">
            <v>688</v>
          </cell>
          <cell r="J39" t="str">
            <v>n</v>
          </cell>
          <cell r="Q39">
            <v>0.58343844585889904</v>
          </cell>
          <cell r="R39">
            <v>0.4767270998051123</v>
          </cell>
          <cell r="S39">
            <v>0.55501100000000003</v>
          </cell>
          <cell r="T39">
            <v>0</v>
          </cell>
          <cell r="U39">
            <v>0</v>
          </cell>
          <cell r="V39">
            <v>0</v>
          </cell>
          <cell r="W39">
            <v>0</v>
          </cell>
          <cell r="Y39">
            <v>25630</v>
          </cell>
          <cell r="Z39">
            <v>12930.091267000002</v>
          </cell>
          <cell r="AA39">
            <v>2832.221133</v>
          </cell>
          <cell r="AB39">
            <v>15762.312400000003</v>
          </cell>
        </row>
        <row r="40">
          <cell r="A40">
            <v>3400040</v>
          </cell>
          <cell r="B40" t="str">
            <v>Pitt County Memorial Hospital</v>
          </cell>
          <cell r="C40">
            <v>37164</v>
          </cell>
          <cell r="D40">
            <v>0</v>
          </cell>
          <cell r="E40">
            <v>0</v>
          </cell>
          <cell r="F40">
            <v>0</v>
          </cell>
          <cell r="H40">
            <v>0</v>
          </cell>
          <cell r="I40">
            <v>0</v>
          </cell>
          <cell r="J40" t="str">
            <v>n</v>
          </cell>
          <cell r="K40">
            <v>0</v>
          </cell>
          <cell r="L40">
            <v>0</v>
          </cell>
          <cell r="M40">
            <v>0</v>
          </cell>
          <cell r="O40">
            <v>0</v>
          </cell>
          <cell r="P40">
            <v>0</v>
          </cell>
          <cell r="Q40">
            <v>0.73796366002512015</v>
          </cell>
          <cell r="R40">
            <v>0.65658019336082096</v>
          </cell>
          <cell r="S40">
            <v>0.72947200000000001</v>
          </cell>
          <cell r="T40">
            <v>0</v>
          </cell>
          <cell r="U40">
            <v>0</v>
          </cell>
          <cell r="V40">
            <v>0</v>
          </cell>
          <cell r="W40">
            <v>0</v>
          </cell>
          <cell r="Y40">
            <v>0</v>
          </cell>
          <cell r="Z40">
            <v>0</v>
          </cell>
          <cell r="AA40">
            <v>0</v>
          </cell>
          <cell r="AB40">
            <v>0</v>
          </cell>
        </row>
        <row r="41">
          <cell r="A41">
            <v>3400041</v>
          </cell>
          <cell r="B41" t="str">
            <v>Caldwell Memorial Hospital</v>
          </cell>
          <cell r="C41">
            <v>36433</v>
          </cell>
          <cell r="D41">
            <v>38967</v>
          </cell>
          <cell r="E41">
            <v>13</v>
          </cell>
          <cell r="F41">
            <v>3644</v>
          </cell>
          <cell r="H41">
            <v>7168</v>
          </cell>
          <cell r="I41">
            <v>409</v>
          </cell>
          <cell r="J41" t="str">
            <v>n</v>
          </cell>
          <cell r="K41">
            <v>0</v>
          </cell>
          <cell r="L41">
            <v>0</v>
          </cell>
          <cell r="M41">
            <v>0</v>
          </cell>
          <cell r="O41">
            <v>0</v>
          </cell>
          <cell r="P41">
            <v>0</v>
          </cell>
          <cell r="Q41">
            <v>0.58718957497924096</v>
          </cell>
          <cell r="R41">
            <v>0.49752599379841939</v>
          </cell>
          <cell r="S41">
            <v>0.55540699999999998</v>
          </cell>
          <cell r="T41">
            <v>0</v>
          </cell>
          <cell r="U41">
            <v>0</v>
          </cell>
          <cell r="V41">
            <v>0</v>
          </cell>
          <cell r="W41">
            <v>0</v>
          </cell>
          <cell r="Y41">
            <v>42082</v>
          </cell>
          <cell r="Z41">
            <v>21642.544568999998</v>
          </cell>
          <cell r="AA41">
            <v>3981.1573760000001</v>
          </cell>
          <cell r="AB41">
            <v>25623.701944999997</v>
          </cell>
        </row>
        <row r="42">
          <cell r="A42">
            <v>3400042</v>
          </cell>
          <cell r="B42" t="str">
            <v>Onslow Memorial Hospital</v>
          </cell>
          <cell r="C42">
            <v>37164</v>
          </cell>
          <cell r="D42">
            <v>0</v>
          </cell>
          <cell r="E42">
            <v>0</v>
          </cell>
          <cell r="F42">
            <v>0</v>
          </cell>
          <cell r="H42">
            <v>0</v>
          </cell>
          <cell r="I42">
            <v>0</v>
          </cell>
          <cell r="J42" t="str">
            <v>n</v>
          </cell>
          <cell r="K42">
            <v>0</v>
          </cell>
          <cell r="L42">
            <v>0</v>
          </cell>
          <cell r="M42">
            <v>0</v>
          </cell>
          <cell r="O42">
            <v>0</v>
          </cell>
          <cell r="P42">
            <v>0</v>
          </cell>
          <cell r="Q42">
            <v>0.68646164768868934</v>
          </cell>
          <cell r="R42">
            <v>0.47624394823122407</v>
          </cell>
          <cell r="S42">
            <v>0.62659200000000004</v>
          </cell>
          <cell r="T42">
            <v>0</v>
          </cell>
          <cell r="U42">
            <v>0</v>
          </cell>
          <cell r="V42">
            <v>0</v>
          </cell>
          <cell r="W42">
            <v>0</v>
          </cell>
          <cell r="Y42">
            <v>0</v>
          </cell>
          <cell r="Z42">
            <v>0</v>
          </cell>
          <cell r="AA42">
            <v>0</v>
          </cell>
          <cell r="AB42">
            <v>0</v>
          </cell>
        </row>
        <row r="43">
          <cell r="A43">
            <v>3400044</v>
          </cell>
          <cell r="B43" t="str">
            <v>Alleghany Memorial Hospital</v>
          </cell>
          <cell r="C43">
            <v>36433</v>
          </cell>
          <cell r="D43">
            <v>0</v>
          </cell>
          <cell r="E43">
            <v>0</v>
          </cell>
          <cell r="F43">
            <v>0</v>
          </cell>
          <cell r="H43">
            <v>0</v>
          </cell>
          <cell r="I43">
            <v>0</v>
          </cell>
          <cell r="J43" t="str">
            <v>n</v>
          </cell>
          <cell r="Q43">
            <v>0.74915041657198644</v>
          </cell>
          <cell r="R43">
            <v>0.65958054813326539</v>
          </cell>
          <cell r="S43">
            <v>0.72217699999999996</v>
          </cell>
          <cell r="T43">
            <v>0</v>
          </cell>
          <cell r="U43">
            <v>0</v>
          </cell>
          <cell r="V43">
            <v>0</v>
          </cell>
          <cell r="W43">
            <v>0</v>
          </cell>
          <cell r="Y43">
            <v>0</v>
          </cell>
          <cell r="Z43">
            <v>0</v>
          </cell>
          <cell r="AA43">
            <v>0</v>
          </cell>
          <cell r="AB43">
            <v>0</v>
          </cell>
        </row>
        <row r="44">
          <cell r="A44">
            <v>3400045</v>
          </cell>
          <cell r="B44" t="str">
            <v>Blowing Rock Hospital</v>
          </cell>
          <cell r="C44">
            <v>36433</v>
          </cell>
          <cell r="D44">
            <v>0</v>
          </cell>
          <cell r="E44">
            <v>0</v>
          </cell>
          <cell r="F44">
            <v>0</v>
          </cell>
          <cell r="H44">
            <v>0</v>
          </cell>
          <cell r="I44">
            <v>0</v>
          </cell>
          <cell r="J44" t="str">
            <v>n</v>
          </cell>
          <cell r="Q44">
            <v>0.77720691265763664</v>
          </cell>
          <cell r="R44">
            <v>0.77347965582616307</v>
          </cell>
          <cell r="S44">
            <v>0.77511399999999997</v>
          </cell>
          <cell r="T44">
            <v>0</v>
          </cell>
          <cell r="U44">
            <v>0</v>
          </cell>
          <cell r="V44">
            <v>0</v>
          </cell>
          <cell r="W44">
            <v>0</v>
          </cell>
          <cell r="Y44">
            <v>0</v>
          </cell>
          <cell r="Z44">
            <v>0</v>
          </cell>
          <cell r="AA44">
            <v>0</v>
          </cell>
          <cell r="AB44">
            <v>0</v>
          </cell>
        </row>
        <row r="45">
          <cell r="A45">
            <v>3400047</v>
          </cell>
          <cell r="B45" t="str">
            <v>N. C. Baptist Hospital</v>
          </cell>
          <cell r="C45">
            <v>37072</v>
          </cell>
          <cell r="D45">
            <v>5979668.0999999996</v>
          </cell>
          <cell r="E45">
            <v>2190</v>
          </cell>
          <cell r="F45">
            <v>1783618.68</v>
          </cell>
          <cell r="H45">
            <v>677111.28</v>
          </cell>
          <cell r="I45">
            <v>337072.4</v>
          </cell>
          <cell r="J45" t="str">
            <v>n</v>
          </cell>
          <cell r="K45">
            <v>9590.44</v>
          </cell>
          <cell r="L45">
            <v>10</v>
          </cell>
          <cell r="M45">
            <v>3594.2</v>
          </cell>
          <cell r="O45">
            <v>6045.99</v>
          </cell>
          <cell r="P45">
            <v>2437.92</v>
          </cell>
          <cell r="Q45">
            <v>0.67117438738382151</v>
          </cell>
          <cell r="R45">
            <v>1.0910926296919887</v>
          </cell>
          <cell r="S45">
            <v>0.74700500000000003</v>
          </cell>
          <cell r="T45">
            <v>9604.3100000000013</v>
          </cell>
          <cell r="U45">
            <v>6436.8576917412975</v>
          </cell>
          <cell r="V45">
            <v>6596.7351281914671</v>
          </cell>
          <cell r="W45">
            <v>13033.592819932765</v>
          </cell>
          <cell r="Y45">
            <v>4536088.3</v>
          </cell>
          <cell r="Z45">
            <v>4466841.9690405</v>
          </cell>
          <cell r="AA45">
            <v>505805.51171640004</v>
          </cell>
          <cell r="AB45">
            <v>4972647.4807569003</v>
          </cell>
        </row>
        <row r="46">
          <cell r="A46">
            <v>3400048</v>
          </cell>
          <cell r="B46" t="str">
            <v>St. Joseph's of the Pine Closed</v>
          </cell>
          <cell r="C46">
            <v>35703</v>
          </cell>
          <cell r="J46" t="str">
            <v>n</v>
          </cell>
          <cell r="Q46" t="e">
            <v>#N/A</v>
          </cell>
          <cell r="R46" t="e">
            <v>#N/A</v>
          </cell>
          <cell r="S46" t="e">
            <v>#N/A</v>
          </cell>
          <cell r="T46">
            <v>0</v>
          </cell>
          <cell r="U46" t="e">
            <v>#N/A</v>
          </cell>
          <cell r="V46" t="e">
            <v>#N/A</v>
          </cell>
          <cell r="W46" t="e">
            <v>#N/A</v>
          </cell>
          <cell r="Y46">
            <v>0</v>
          </cell>
          <cell r="Z46" t="e">
            <v>#N/A</v>
          </cell>
          <cell r="AA46" t="e">
            <v>#N/A</v>
          </cell>
          <cell r="AB46" t="e">
            <v>#N/A</v>
          </cell>
        </row>
        <row r="47">
          <cell r="A47">
            <v>3400049</v>
          </cell>
          <cell r="B47" t="str">
            <v>North Carolina Specialty Hospital</v>
          </cell>
          <cell r="C47">
            <v>36433</v>
          </cell>
          <cell r="J47" t="str">
            <v>n</v>
          </cell>
          <cell r="Q47">
            <v>1.003271823059809</v>
          </cell>
          <cell r="R47">
            <v>0.80602719406674905</v>
          </cell>
          <cell r="S47">
            <v>0.81320800000000004</v>
          </cell>
          <cell r="T47">
            <v>0</v>
          </cell>
          <cell r="U47">
            <v>0</v>
          </cell>
          <cell r="V47">
            <v>0</v>
          </cell>
          <cell r="W47">
            <v>0</v>
          </cell>
          <cell r="Y47">
            <v>0</v>
          </cell>
          <cell r="Z47">
            <v>0</v>
          </cell>
          <cell r="AA47">
            <v>0</v>
          </cell>
          <cell r="AB47">
            <v>0</v>
          </cell>
        </row>
        <row r="48">
          <cell r="A48">
            <v>3400050</v>
          </cell>
          <cell r="B48" t="str">
            <v>Southeastern Regional Medical Center</v>
          </cell>
          <cell r="C48">
            <v>36433</v>
          </cell>
          <cell r="D48">
            <v>22788</v>
          </cell>
          <cell r="E48">
            <v>30</v>
          </cell>
          <cell r="F48">
            <v>18227</v>
          </cell>
          <cell r="H48">
            <v>0</v>
          </cell>
          <cell r="I48">
            <v>0</v>
          </cell>
          <cell r="J48" t="str">
            <v>n</v>
          </cell>
          <cell r="K48">
            <v>0</v>
          </cell>
          <cell r="L48">
            <v>0</v>
          </cell>
          <cell r="M48">
            <v>0</v>
          </cell>
          <cell r="O48">
            <v>0</v>
          </cell>
          <cell r="P48">
            <v>0</v>
          </cell>
          <cell r="Q48">
            <v>0.55707866069127243</v>
          </cell>
          <cell r="R48">
            <v>0.50435920925162314</v>
          </cell>
          <cell r="S48">
            <v>0.54136200000000001</v>
          </cell>
          <cell r="T48">
            <v>0</v>
          </cell>
          <cell r="U48">
            <v>0</v>
          </cell>
          <cell r="V48">
            <v>0</v>
          </cell>
          <cell r="W48">
            <v>0</v>
          </cell>
          <cell r="Y48">
            <v>4561</v>
          </cell>
          <cell r="Z48">
            <v>12336.557256</v>
          </cell>
          <cell r="AA48">
            <v>0</v>
          </cell>
          <cell r="AB48">
            <v>12336.557256</v>
          </cell>
        </row>
        <row r="49">
          <cell r="A49">
            <v>3400051</v>
          </cell>
          <cell r="B49" t="str">
            <v>Watauga Medical Center</v>
          </cell>
          <cell r="C49">
            <v>37164</v>
          </cell>
          <cell r="D49">
            <v>0</v>
          </cell>
          <cell r="E49">
            <v>0</v>
          </cell>
          <cell r="F49">
            <v>0</v>
          </cell>
          <cell r="H49">
            <v>0</v>
          </cell>
          <cell r="I49">
            <v>0</v>
          </cell>
          <cell r="J49" t="str">
            <v>n</v>
          </cell>
          <cell r="K49">
            <v>0</v>
          </cell>
          <cell r="L49">
            <v>0</v>
          </cell>
          <cell r="M49">
            <v>0</v>
          </cell>
          <cell r="O49">
            <v>0</v>
          </cell>
          <cell r="P49">
            <v>0</v>
          </cell>
          <cell r="Q49">
            <v>0.57774756675377514</v>
          </cell>
          <cell r="R49">
            <v>0.41213284084132218</v>
          </cell>
          <cell r="S49">
            <v>0.52009399999999995</v>
          </cell>
          <cell r="T49">
            <v>0</v>
          </cell>
          <cell r="U49">
            <v>0</v>
          </cell>
          <cell r="V49">
            <v>0</v>
          </cell>
          <cell r="W49">
            <v>0</v>
          </cell>
          <cell r="Y49">
            <v>0</v>
          </cell>
          <cell r="Z49">
            <v>0</v>
          </cell>
          <cell r="AA49">
            <v>0</v>
          </cell>
          <cell r="AB49">
            <v>0</v>
          </cell>
        </row>
        <row r="50">
          <cell r="A50">
            <v>3400051</v>
          </cell>
          <cell r="B50" t="str">
            <v>Watauga Medical Center</v>
          </cell>
          <cell r="C50">
            <v>36068</v>
          </cell>
          <cell r="D50">
            <v>0</v>
          </cell>
          <cell r="E50">
            <v>0</v>
          </cell>
          <cell r="H50">
            <v>0</v>
          </cell>
          <cell r="I50">
            <v>0</v>
          </cell>
          <cell r="J50" t="str">
            <v>n</v>
          </cell>
          <cell r="Q50">
            <v>0.57774756675377514</v>
          </cell>
          <cell r="R50">
            <v>0.41213284084132218</v>
          </cell>
          <cell r="S50">
            <v>0.52009399999999995</v>
          </cell>
          <cell r="T50">
            <v>0</v>
          </cell>
          <cell r="U50">
            <v>0</v>
          </cell>
          <cell r="V50">
            <v>0</v>
          </cell>
          <cell r="W50">
            <v>0</v>
          </cell>
          <cell r="Y50">
            <v>0</v>
          </cell>
          <cell r="Z50">
            <v>0</v>
          </cell>
          <cell r="AA50">
            <v>0</v>
          </cell>
          <cell r="AB50">
            <v>0</v>
          </cell>
        </row>
        <row r="51">
          <cell r="A51">
            <v>3400052</v>
          </cell>
          <cell r="B51" t="str">
            <v>Davie County Hospital</v>
          </cell>
          <cell r="C51">
            <v>36525</v>
          </cell>
          <cell r="D51">
            <v>0</v>
          </cell>
          <cell r="E51">
            <v>0</v>
          </cell>
          <cell r="F51">
            <v>0</v>
          </cell>
          <cell r="H51">
            <v>0</v>
          </cell>
          <cell r="I51">
            <v>0</v>
          </cell>
          <cell r="J51" t="str">
            <v>n</v>
          </cell>
          <cell r="K51">
            <v>0</v>
          </cell>
          <cell r="L51">
            <v>0</v>
          </cell>
          <cell r="M51">
            <v>0</v>
          </cell>
          <cell r="P51">
            <v>0</v>
          </cell>
          <cell r="Q51">
            <v>1.5255638559880638</v>
          </cell>
          <cell r="R51">
            <v>1.121212972096612</v>
          </cell>
          <cell r="S51">
            <v>1.164363</v>
          </cell>
          <cell r="T51">
            <v>0</v>
          </cell>
          <cell r="U51">
            <v>0</v>
          </cell>
          <cell r="V51">
            <v>0</v>
          </cell>
          <cell r="W51">
            <v>0</v>
          </cell>
          <cell r="Y51">
            <v>0</v>
          </cell>
          <cell r="Z51">
            <v>0</v>
          </cell>
          <cell r="AA51">
            <v>0</v>
          </cell>
          <cell r="AB51">
            <v>0</v>
          </cell>
        </row>
        <row r="52">
          <cell r="A52">
            <v>3400053</v>
          </cell>
          <cell r="B52" t="str">
            <v>Presbyterian Health Services</v>
          </cell>
          <cell r="C52">
            <v>36891</v>
          </cell>
          <cell r="D52">
            <v>1231122</v>
          </cell>
          <cell r="E52">
            <v>439</v>
          </cell>
          <cell r="F52">
            <v>248771</v>
          </cell>
          <cell r="H52">
            <v>409000</v>
          </cell>
          <cell r="I52">
            <v>49821</v>
          </cell>
          <cell r="J52" t="str">
            <v>n</v>
          </cell>
          <cell r="K52">
            <v>8309465</v>
          </cell>
          <cell r="L52">
            <v>5143</v>
          </cell>
          <cell r="M52">
            <v>3029732</v>
          </cell>
          <cell r="O52">
            <v>3276929</v>
          </cell>
          <cell r="P52">
            <v>848508</v>
          </cell>
          <cell r="Q52">
            <v>0.49272216295840371</v>
          </cell>
          <cell r="R52">
            <v>0.40669937184267269</v>
          </cell>
          <cell r="S52">
            <v>0.48162700000000003</v>
          </cell>
          <cell r="T52">
            <v>7708154</v>
          </cell>
          <cell r="U52">
            <v>4094257.5678271521</v>
          </cell>
          <cell r="V52">
            <v>1332724.9658730375</v>
          </cell>
          <cell r="W52">
            <v>5426982.5337001896</v>
          </cell>
          <cell r="Y52">
            <v>1341530</v>
          </cell>
          <cell r="Z52">
            <v>592941.59549400001</v>
          </cell>
          <cell r="AA52">
            <v>196985.443</v>
          </cell>
          <cell r="AB52">
            <v>789927.03849399998</v>
          </cell>
        </row>
        <row r="53">
          <cell r="A53">
            <v>3400055</v>
          </cell>
          <cell r="B53" t="str">
            <v>Valdese General Hospital</v>
          </cell>
          <cell r="C53">
            <v>37256</v>
          </cell>
          <cell r="D53">
            <v>0</v>
          </cell>
          <cell r="E53">
            <v>0</v>
          </cell>
          <cell r="F53">
            <v>0</v>
          </cell>
          <cell r="H53">
            <v>0</v>
          </cell>
          <cell r="I53">
            <v>0</v>
          </cell>
          <cell r="J53" t="str">
            <v>n</v>
          </cell>
          <cell r="K53">
            <v>0</v>
          </cell>
          <cell r="L53">
            <v>0</v>
          </cell>
          <cell r="M53">
            <v>0</v>
          </cell>
          <cell r="O53">
            <v>0</v>
          </cell>
          <cell r="P53">
            <v>0</v>
          </cell>
          <cell r="Q53">
            <v>0.69394168408547108</v>
          </cell>
          <cell r="R53">
            <v>0.4754140986643538</v>
          </cell>
          <cell r="S53">
            <v>0.59899000000000002</v>
          </cell>
          <cell r="T53">
            <v>0</v>
          </cell>
          <cell r="U53">
            <v>0</v>
          </cell>
          <cell r="V53">
            <v>0</v>
          </cell>
          <cell r="W53">
            <v>0</v>
          </cell>
          <cell r="Y53">
            <v>0</v>
          </cell>
          <cell r="Z53">
            <v>0</v>
          </cell>
          <cell r="AA53">
            <v>0</v>
          </cell>
          <cell r="AB53">
            <v>0</v>
          </cell>
        </row>
        <row r="54">
          <cell r="A54">
            <v>3400060</v>
          </cell>
          <cell r="B54" t="str">
            <v>Firsthealth Morehead Memorial Hospi</v>
          </cell>
          <cell r="C54">
            <v>36433</v>
          </cell>
          <cell r="D54">
            <v>421495</v>
          </cell>
          <cell r="E54">
            <v>340</v>
          </cell>
          <cell r="F54">
            <v>208733</v>
          </cell>
          <cell r="H54">
            <v>415344</v>
          </cell>
          <cell r="I54">
            <v>205421</v>
          </cell>
          <cell r="J54" t="str">
            <v>n</v>
          </cell>
          <cell r="K54">
            <v>0</v>
          </cell>
          <cell r="L54">
            <v>0</v>
          </cell>
          <cell r="M54">
            <v>0</v>
          </cell>
          <cell r="O54">
            <v>0</v>
          </cell>
          <cell r="P54">
            <v>0</v>
          </cell>
          <cell r="Q54">
            <v>0.60358811343766516</v>
          </cell>
          <cell r="R54">
            <v>0.52066241353109655</v>
          </cell>
          <cell r="S54">
            <v>0.56784699999999999</v>
          </cell>
          <cell r="T54">
            <v>0</v>
          </cell>
          <cell r="U54">
            <v>0</v>
          </cell>
          <cell r="V54">
            <v>0</v>
          </cell>
          <cell r="W54">
            <v>0</v>
          </cell>
          <cell r="Y54">
            <v>422685</v>
          </cell>
          <cell r="Z54">
            <v>239344.67126499998</v>
          </cell>
          <cell r="AA54">
            <v>235851.84436799999</v>
          </cell>
          <cell r="AB54">
            <v>475196.51563299994</v>
          </cell>
        </row>
        <row r="55">
          <cell r="A55">
            <v>3400064</v>
          </cell>
          <cell r="B55" t="str">
            <v>Wilkes Regional Hospital</v>
          </cell>
          <cell r="C55">
            <v>37164</v>
          </cell>
          <cell r="D55">
            <v>0</v>
          </cell>
          <cell r="E55">
            <v>0</v>
          </cell>
          <cell r="F55">
            <v>0</v>
          </cell>
          <cell r="H55">
            <v>0</v>
          </cell>
          <cell r="I55">
            <v>0</v>
          </cell>
          <cell r="J55" t="str">
            <v>n</v>
          </cell>
          <cell r="K55">
            <v>0</v>
          </cell>
          <cell r="L55">
            <v>0</v>
          </cell>
          <cell r="M55">
            <v>0</v>
          </cell>
          <cell r="O55">
            <v>0</v>
          </cell>
          <cell r="P55">
            <v>0</v>
          </cell>
          <cell r="Q55">
            <v>0.69651133118388853</v>
          </cell>
          <cell r="R55">
            <v>0.55049390962194722</v>
          </cell>
          <cell r="S55">
            <v>0.65072600000000003</v>
          </cell>
          <cell r="T55">
            <v>0</v>
          </cell>
          <cell r="U55">
            <v>0</v>
          </cell>
          <cell r="V55">
            <v>0</v>
          </cell>
          <cell r="W55">
            <v>0</v>
          </cell>
          <cell r="Y55">
            <v>0</v>
          </cell>
          <cell r="Z55">
            <v>0</v>
          </cell>
          <cell r="AA55">
            <v>0</v>
          </cell>
          <cell r="AB55">
            <v>0</v>
          </cell>
        </row>
        <row r="56">
          <cell r="A56">
            <v>3400065</v>
          </cell>
          <cell r="B56" t="str">
            <v>Chowan Hospital</v>
          </cell>
          <cell r="C56">
            <v>37164</v>
          </cell>
          <cell r="D56">
            <v>0</v>
          </cell>
          <cell r="E56">
            <v>0</v>
          </cell>
          <cell r="F56">
            <v>0</v>
          </cell>
          <cell r="H56">
            <v>0</v>
          </cell>
          <cell r="I56">
            <v>0</v>
          </cell>
          <cell r="J56" t="str">
            <v>n</v>
          </cell>
          <cell r="K56">
            <v>0</v>
          </cell>
          <cell r="L56">
            <v>0</v>
          </cell>
          <cell r="M56">
            <v>0</v>
          </cell>
          <cell r="O56">
            <v>0</v>
          </cell>
          <cell r="P56">
            <v>0</v>
          </cell>
          <cell r="Q56">
            <v>0.59214645215319606</v>
          </cell>
          <cell r="R56">
            <v>0.44584439150099214</v>
          </cell>
          <cell r="S56">
            <v>0.54412400000000005</v>
          </cell>
          <cell r="T56">
            <v>0</v>
          </cell>
          <cell r="U56">
            <v>0</v>
          </cell>
          <cell r="V56">
            <v>0</v>
          </cell>
          <cell r="W56">
            <v>0</v>
          </cell>
          <cell r="Y56">
            <v>0</v>
          </cell>
          <cell r="Z56">
            <v>0</v>
          </cell>
          <cell r="AA56">
            <v>0</v>
          </cell>
          <cell r="AB56">
            <v>0</v>
          </cell>
        </row>
        <row r="57">
          <cell r="A57">
            <v>3400067</v>
          </cell>
          <cell r="B57" t="str">
            <v>Alexander County Hospital</v>
          </cell>
          <cell r="C57">
            <v>36433</v>
          </cell>
          <cell r="D57">
            <v>0</v>
          </cell>
          <cell r="E57">
            <v>0</v>
          </cell>
          <cell r="F57">
            <v>0</v>
          </cell>
          <cell r="H57">
            <v>0</v>
          </cell>
          <cell r="I57">
            <v>0</v>
          </cell>
          <cell r="J57" t="str">
            <v>n</v>
          </cell>
          <cell r="K57">
            <v>0</v>
          </cell>
          <cell r="L57">
            <v>0</v>
          </cell>
          <cell r="M57">
            <v>0</v>
          </cell>
          <cell r="O57">
            <v>0</v>
          </cell>
          <cell r="P57">
            <v>0</v>
          </cell>
          <cell r="Q57">
            <v>0</v>
          </cell>
          <cell r="R57">
            <v>0</v>
          </cell>
          <cell r="S57">
            <v>0</v>
          </cell>
          <cell r="T57">
            <v>0</v>
          </cell>
          <cell r="U57">
            <v>0</v>
          </cell>
          <cell r="V57">
            <v>0</v>
          </cell>
          <cell r="W57">
            <v>0</v>
          </cell>
          <cell r="Y57">
            <v>0</v>
          </cell>
          <cell r="Z57">
            <v>0</v>
          </cell>
          <cell r="AA57">
            <v>0</v>
          </cell>
          <cell r="AB57">
            <v>0</v>
          </cell>
        </row>
        <row r="58">
          <cell r="A58">
            <v>3400068</v>
          </cell>
          <cell r="B58" t="str">
            <v>Columbus County Hospital</v>
          </cell>
          <cell r="C58">
            <v>37164</v>
          </cell>
          <cell r="D58">
            <v>2214</v>
          </cell>
          <cell r="E58">
            <v>3</v>
          </cell>
          <cell r="F58">
            <v>0</v>
          </cell>
          <cell r="H58">
            <v>21469</v>
          </cell>
          <cell r="I58">
            <v>5612</v>
          </cell>
          <cell r="J58" t="str">
            <v>n</v>
          </cell>
          <cell r="K58">
            <v>0</v>
          </cell>
          <cell r="L58">
            <v>0</v>
          </cell>
          <cell r="M58">
            <v>0</v>
          </cell>
          <cell r="O58">
            <v>0</v>
          </cell>
          <cell r="P58">
            <v>0</v>
          </cell>
          <cell r="Q58">
            <v>0.47646252731404887</v>
          </cell>
          <cell r="R58">
            <v>0.42865054880389369</v>
          </cell>
          <cell r="S58">
            <v>0.45874700000000002</v>
          </cell>
          <cell r="T58">
            <v>0</v>
          </cell>
          <cell r="U58">
            <v>0</v>
          </cell>
          <cell r="V58">
            <v>0</v>
          </cell>
          <cell r="W58">
            <v>0</v>
          </cell>
          <cell r="Y58">
            <v>18071</v>
          </cell>
          <cell r="Z58">
            <v>1015.6658580000001</v>
          </cell>
          <cell r="AA58">
            <v>9848.8393429999996</v>
          </cell>
          <cell r="AB58">
            <v>10864.505201</v>
          </cell>
        </row>
        <row r="59">
          <cell r="A59">
            <v>3400069</v>
          </cell>
          <cell r="B59" t="str">
            <v>Wake Medical System</v>
          </cell>
          <cell r="C59">
            <v>37164</v>
          </cell>
          <cell r="D59">
            <v>188115</v>
          </cell>
          <cell r="E59">
            <v>73</v>
          </cell>
          <cell r="F59">
            <v>0</v>
          </cell>
          <cell r="H59">
            <v>71357</v>
          </cell>
          <cell r="I59">
            <v>0</v>
          </cell>
          <cell r="J59" t="str">
            <v>n</v>
          </cell>
          <cell r="Q59">
            <v>0.61362013194382603</v>
          </cell>
          <cell r="R59">
            <v>0.49503066044285343</v>
          </cell>
          <cell r="S59">
            <v>0.59299999999999997</v>
          </cell>
          <cell r="T59">
            <v>0</v>
          </cell>
          <cell r="U59">
            <v>0</v>
          </cell>
          <cell r="V59">
            <v>0</v>
          </cell>
          <cell r="W59">
            <v>0</v>
          </cell>
          <cell r="Y59">
            <v>259472</v>
          </cell>
          <cell r="Z59">
            <v>111552.19499999999</v>
          </cell>
          <cell r="AA59">
            <v>42314.701000000001</v>
          </cell>
          <cell r="AB59">
            <v>153866.89600000001</v>
          </cell>
        </row>
        <row r="60">
          <cell r="A60">
            <v>3400070</v>
          </cell>
          <cell r="B60" t="str">
            <v>Alamance Memorial Hospital</v>
          </cell>
          <cell r="C60">
            <v>36799</v>
          </cell>
          <cell r="D60">
            <v>6914</v>
          </cell>
          <cell r="E60">
            <v>6</v>
          </cell>
          <cell r="F60">
            <v>5229</v>
          </cell>
          <cell r="H60">
            <v>20377</v>
          </cell>
          <cell r="I60">
            <v>6925</v>
          </cell>
          <cell r="J60" t="str">
            <v>n</v>
          </cell>
          <cell r="K60">
            <v>0</v>
          </cell>
          <cell r="L60">
            <v>0</v>
          </cell>
          <cell r="M60">
            <v>0</v>
          </cell>
          <cell r="O60">
            <v>4344</v>
          </cell>
          <cell r="P60">
            <v>3067</v>
          </cell>
          <cell r="Q60">
            <v>0.71933712993742116</v>
          </cell>
          <cell r="R60">
            <v>0.59213655998772108</v>
          </cell>
          <cell r="S60">
            <v>0.67508699999999999</v>
          </cell>
          <cell r="T60">
            <v>1277</v>
          </cell>
          <cell r="U60">
            <v>0</v>
          </cell>
          <cell r="V60">
            <v>2572.2412165866604</v>
          </cell>
          <cell r="W60">
            <v>2572.2412165866604</v>
          </cell>
          <cell r="Y60">
            <v>15137</v>
          </cell>
          <cell r="Z60">
            <v>4667.5515180000002</v>
          </cell>
          <cell r="AA60">
            <v>13756.247799000001</v>
          </cell>
          <cell r="AB60">
            <v>18423.799317000001</v>
          </cell>
        </row>
        <row r="61">
          <cell r="A61">
            <v>3400071</v>
          </cell>
          <cell r="B61" t="str">
            <v>Betsy Johnson Regional Hospital</v>
          </cell>
          <cell r="C61">
            <v>37164</v>
          </cell>
          <cell r="D61">
            <v>0</v>
          </cell>
          <cell r="E61">
            <v>0</v>
          </cell>
          <cell r="F61">
            <v>0</v>
          </cell>
          <cell r="H61">
            <v>0</v>
          </cell>
          <cell r="I61">
            <v>0</v>
          </cell>
          <cell r="J61" t="str">
            <v>n</v>
          </cell>
          <cell r="K61">
            <v>0</v>
          </cell>
          <cell r="L61">
            <v>0</v>
          </cell>
          <cell r="M61">
            <v>0</v>
          </cell>
          <cell r="O61">
            <v>0</v>
          </cell>
          <cell r="P61">
            <v>0</v>
          </cell>
          <cell r="Q61">
            <v>0.58854382291278229</v>
          </cell>
          <cell r="R61">
            <v>0.47760310209900469</v>
          </cell>
          <cell r="S61">
            <v>0.54842000000000002</v>
          </cell>
          <cell r="T61">
            <v>0</v>
          </cell>
          <cell r="U61">
            <v>0</v>
          </cell>
          <cell r="V61">
            <v>0</v>
          </cell>
          <cell r="W61">
            <v>0</v>
          </cell>
          <cell r="Y61">
            <v>0</v>
          </cell>
          <cell r="Z61">
            <v>0</v>
          </cell>
          <cell r="AA61">
            <v>0</v>
          </cell>
          <cell r="AB61">
            <v>0</v>
          </cell>
        </row>
        <row r="62">
          <cell r="A62">
            <v>3400072</v>
          </cell>
          <cell r="B62" t="str">
            <v>Ashe Memorial Hospital</v>
          </cell>
          <cell r="C62">
            <v>36433</v>
          </cell>
          <cell r="D62">
            <v>13574</v>
          </cell>
          <cell r="E62">
            <v>5</v>
          </cell>
          <cell r="F62">
            <v>3323</v>
          </cell>
          <cell r="H62">
            <v>18695</v>
          </cell>
          <cell r="I62">
            <v>8027</v>
          </cell>
          <cell r="J62" t="str">
            <v>n</v>
          </cell>
          <cell r="K62">
            <v>0</v>
          </cell>
          <cell r="L62">
            <v>0</v>
          </cell>
          <cell r="M62">
            <v>0</v>
          </cell>
          <cell r="O62">
            <v>0</v>
          </cell>
          <cell r="P62">
            <v>0</v>
          </cell>
          <cell r="Q62">
            <v>0.82243568349400165</v>
          </cell>
          <cell r="R62">
            <v>0.65678928190641039</v>
          </cell>
          <cell r="S62">
            <v>0.73642700000000005</v>
          </cell>
          <cell r="T62">
            <v>0</v>
          </cell>
          <cell r="U62">
            <v>0</v>
          </cell>
          <cell r="V62">
            <v>0</v>
          </cell>
          <cell r="W62">
            <v>0</v>
          </cell>
          <cell r="Y62">
            <v>20919</v>
          </cell>
          <cell r="Z62">
            <v>9996.2600980000007</v>
          </cell>
          <cell r="AA62">
            <v>13767.502765000001</v>
          </cell>
          <cell r="AB62">
            <v>23763.762863000004</v>
          </cell>
        </row>
        <row r="63">
          <cell r="A63">
            <v>3400073</v>
          </cell>
          <cell r="B63" t="str">
            <v>Raleigh Community Hospital</v>
          </cell>
          <cell r="C63">
            <v>37072</v>
          </cell>
          <cell r="D63">
            <v>0</v>
          </cell>
          <cell r="E63">
            <v>0</v>
          </cell>
          <cell r="F63">
            <v>0</v>
          </cell>
          <cell r="H63">
            <v>0</v>
          </cell>
          <cell r="I63">
            <v>0</v>
          </cell>
          <cell r="J63" t="str">
            <v>n</v>
          </cell>
          <cell r="K63">
            <v>0</v>
          </cell>
          <cell r="L63">
            <v>0</v>
          </cell>
          <cell r="M63">
            <v>0</v>
          </cell>
          <cell r="O63">
            <v>0</v>
          </cell>
          <cell r="P63">
            <v>0</v>
          </cell>
          <cell r="Q63">
            <v>0.50264705399821885</v>
          </cell>
          <cell r="R63">
            <v>0.39815767310123246</v>
          </cell>
          <cell r="S63">
            <v>0.46555200000000002</v>
          </cell>
          <cell r="T63">
            <v>0</v>
          </cell>
          <cell r="U63">
            <v>0</v>
          </cell>
          <cell r="V63">
            <v>0</v>
          </cell>
          <cell r="W63">
            <v>0</v>
          </cell>
          <cell r="Y63">
            <v>0</v>
          </cell>
          <cell r="Z63">
            <v>0</v>
          </cell>
          <cell r="AA63">
            <v>0</v>
          </cell>
          <cell r="AB63">
            <v>0</v>
          </cell>
        </row>
        <row r="64">
          <cell r="A64">
            <v>3400075</v>
          </cell>
          <cell r="B64" t="str">
            <v>Grace Hospital</v>
          </cell>
          <cell r="C64">
            <v>37256</v>
          </cell>
          <cell r="D64">
            <v>0</v>
          </cell>
          <cell r="E64">
            <v>0</v>
          </cell>
          <cell r="F64">
            <v>0</v>
          </cell>
          <cell r="H64">
            <v>0</v>
          </cell>
          <cell r="I64">
            <v>0</v>
          </cell>
          <cell r="J64" t="str">
            <v>n</v>
          </cell>
          <cell r="K64">
            <v>0</v>
          </cell>
          <cell r="L64">
            <v>0</v>
          </cell>
          <cell r="M64">
            <v>0</v>
          </cell>
          <cell r="O64">
            <v>0</v>
          </cell>
          <cell r="P64">
            <v>0</v>
          </cell>
          <cell r="Q64">
            <v>0.55538902433143755</v>
          </cell>
          <cell r="R64">
            <v>0.46616042472649671</v>
          </cell>
          <cell r="S64">
            <v>0.52485599999999999</v>
          </cell>
          <cell r="T64">
            <v>0</v>
          </cell>
          <cell r="U64">
            <v>0</v>
          </cell>
          <cell r="V64">
            <v>0</v>
          </cell>
          <cell r="W64">
            <v>0</v>
          </cell>
          <cell r="Y64">
            <v>0</v>
          </cell>
          <cell r="Z64">
            <v>0</v>
          </cell>
          <cell r="AA64">
            <v>0</v>
          </cell>
          <cell r="AB64">
            <v>0</v>
          </cell>
        </row>
        <row r="65">
          <cell r="A65">
            <v>3400076</v>
          </cell>
          <cell r="B65" t="str">
            <v>Sea Level Hospital - Terminated</v>
          </cell>
          <cell r="C65">
            <v>35703</v>
          </cell>
          <cell r="J65" t="str">
            <v>n</v>
          </cell>
          <cell r="Q65" t="e">
            <v>#N/A</v>
          </cell>
          <cell r="R65" t="e">
            <v>#N/A</v>
          </cell>
          <cell r="S65" t="e">
            <v>#N/A</v>
          </cell>
          <cell r="T65">
            <v>0</v>
          </cell>
          <cell r="U65" t="e">
            <v>#N/A</v>
          </cell>
          <cell r="V65" t="e">
            <v>#N/A</v>
          </cell>
          <cell r="W65" t="e">
            <v>#N/A</v>
          </cell>
          <cell r="Y65">
            <v>0</v>
          </cell>
          <cell r="Z65" t="e">
            <v>#N/A</v>
          </cell>
          <cell r="AA65" t="e">
            <v>#N/A</v>
          </cell>
          <cell r="AB65" t="e">
            <v>#N/A</v>
          </cell>
        </row>
        <row r="66">
          <cell r="A66">
            <v>3400080</v>
          </cell>
          <cell r="B66" t="str">
            <v>Sloop Memorial Hospital - Closed</v>
          </cell>
          <cell r="C66">
            <v>36068</v>
          </cell>
          <cell r="J66" t="str">
            <v>n</v>
          </cell>
          <cell r="Q66" t="e">
            <v>#N/A</v>
          </cell>
          <cell r="R66" t="e">
            <v>#N/A</v>
          </cell>
          <cell r="S66" t="e">
            <v>#N/A</v>
          </cell>
          <cell r="T66">
            <v>0</v>
          </cell>
          <cell r="U66" t="e">
            <v>#N/A</v>
          </cell>
          <cell r="V66" t="e">
            <v>#N/A</v>
          </cell>
          <cell r="W66" t="e">
            <v>#N/A</v>
          </cell>
          <cell r="Y66">
            <v>0</v>
          </cell>
          <cell r="Z66" t="e">
            <v>#N/A</v>
          </cell>
          <cell r="AA66" t="e">
            <v>#N/A</v>
          </cell>
          <cell r="AB66" t="e">
            <v>#N/A</v>
          </cell>
        </row>
        <row r="67">
          <cell r="A67">
            <v>3400084</v>
          </cell>
          <cell r="B67" t="str">
            <v>Anson Community Hospital</v>
          </cell>
          <cell r="C67">
            <v>37256</v>
          </cell>
          <cell r="D67">
            <v>3310</v>
          </cell>
          <cell r="E67">
            <v>2</v>
          </cell>
          <cell r="F67">
            <v>1008</v>
          </cell>
          <cell r="H67">
            <v>18613</v>
          </cell>
          <cell r="I67">
            <v>5670</v>
          </cell>
          <cell r="J67" t="str">
            <v>n</v>
          </cell>
          <cell r="Q67">
            <v>0.44475638749280622</v>
          </cell>
          <cell r="R67">
            <v>0.43161635723899472</v>
          </cell>
          <cell r="S67">
            <v>0.43880400000000003</v>
          </cell>
          <cell r="T67">
            <v>0</v>
          </cell>
          <cell r="U67">
            <v>0</v>
          </cell>
          <cell r="V67">
            <v>0</v>
          </cell>
          <cell r="W67">
            <v>0</v>
          </cell>
          <cell r="Y67">
            <v>15245</v>
          </cell>
          <cell r="Z67">
            <v>1452.4412400000001</v>
          </cell>
          <cell r="AA67">
            <v>8167.4588520000007</v>
          </cell>
          <cell r="AB67">
            <v>9619.9000919999999</v>
          </cell>
        </row>
        <row r="68">
          <cell r="A68">
            <v>3400085</v>
          </cell>
          <cell r="B68" t="str">
            <v>Community General Hospital</v>
          </cell>
          <cell r="C68">
            <v>36525</v>
          </cell>
          <cell r="D68">
            <v>8727</v>
          </cell>
          <cell r="E68">
            <v>9</v>
          </cell>
          <cell r="F68">
            <v>1777</v>
          </cell>
          <cell r="H68">
            <v>8054</v>
          </cell>
          <cell r="I68">
            <v>929</v>
          </cell>
          <cell r="J68" t="str">
            <v>n</v>
          </cell>
          <cell r="Q68">
            <v>0.80892543247224746</v>
          </cell>
          <cell r="R68">
            <v>0.61363240789382389</v>
          </cell>
          <cell r="S68">
            <v>0.763208</v>
          </cell>
          <cell r="T68">
            <v>0</v>
          </cell>
          <cell r="U68">
            <v>0</v>
          </cell>
          <cell r="V68">
            <v>0</v>
          </cell>
          <cell r="W68">
            <v>0</v>
          </cell>
          <cell r="Y68">
            <v>14075</v>
          </cell>
          <cell r="Z68">
            <v>6660.516216</v>
          </cell>
          <cell r="AA68">
            <v>6146.8772319999998</v>
          </cell>
          <cell r="AB68">
            <v>12807.393447999999</v>
          </cell>
        </row>
        <row r="69">
          <cell r="A69">
            <v>3400087</v>
          </cell>
          <cell r="B69" t="str">
            <v>The McDowell Hospital</v>
          </cell>
          <cell r="C69">
            <v>36433</v>
          </cell>
          <cell r="D69">
            <v>0</v>
          </cell>
          <cell r="E69">
            <v>0</v>
          </cell>
          <cell r="F69">
            <v>0</v>
          </cell>
          <cell r="H69">
            <v>0</v>
          </cell>
          <cell r="I69">
            <v>0</v>
          </cell>
          <cell r="J69" t="str">
            <v>n</v>
          </cell>
          <cell r="K69">
            <v>0</v>
          </cell>
          <cell r="L69">
            <v>0</v>
          </cell>
          <cell r="M69">
            <v>0</v>
          </cell>
          <cell r="O69">
            <v>0</v>
          </cell>
          <cell r="P69">
            <v>0</v>
          </cell>
          <cell r="Q69">
            <v>0.61248298380392874</v>
          </cell>
          <cell r="R69">
            <v>0.63447495613010552</v>
          </cell>
          <cell r="S69">
            <v>0.62135499999999999</v>
          </cell>
          <cell r="T69">
            <v>0</v>
          </cell>
          <cell r="U69">
            <v>0</v>
          </cell>
          <cell r="V69">
            <v>0</v>
          </cell>
          <cell r="W69">
            <v>0</v>
          </cell>
          <cell r="Y69">
            <v>0</v>
          </cell>
          <cell r="Z69">
            <v>0</v>
          </cell>
          <cell r="AA69">
            <v>0</v>
          </cell>
          <cell r="AB69">
            <v>0</v>
          </cell>
        </row>
        <row r="70">
          <cell r="A70">
            <v>3400088</v>
          </cell>
          <cell r="B70" t="str">
            <v>Transylvania Community</v>
          </cell>
          <cell r="C70">
            <v>36433</v>
          </cell>
          <cell r="D70">
            <v>0</v>
          </cell>
          <cell r="E70">
            <v>0</v>
          </cell>
          <cell r="F70">
            <v>0</v>
          </cell>
          <cell r="H70">
            <v>0</v>
          </cell>
          <cell r="I70">
            <v>0</v>
          </cell>
          <cell r="J70" t="str">
            <v>n</v>
          </cell>
          <cell r="K70">
            <v>0</v>
          </cell>
          <cell r="L70">
            <v>0</v>
          </cell>
          <cell r="M70">
            <v>0</v>
          </cell>
          <cell r="O70">
            <v>0</v>
          </cell>
          <cell r="P70">
            <v>0</v>
          </cell>
          <cell r="Q70">
            <v>0.83250560185406308</v>
          </cell>
          <cell r="R70">
            <v>0.5369886974611946</v>
          </cell>
          <cell r="S70">
            <v>0.70339499999999999</v>
          </cell>
          <cell r="T70">
            <v>0</v>
          </cell>
          <cell r="U70">
            <v>0</v>
          </cell>
          <cell r="V70">
            <v>0</v>
          </cell>
          <cell r="W70">
            <v>0</v>
          </cell>
          <cell r="Y70">
            <v>0</v>
          </cell>
          <cell r="Z70">
            <v>0</v>
          </cell>
          <cell r="AA70">
            <v>0</v>
          </cell>
          <cell r="AB70">
            <v>0</v>
          </cell>
        </row>
        <row r="71">
          <cell r="A71">
            <v>3401310</v>
          </cell>
          <cell r="B71" t="str">
            <v>Pungo District Hospital</v>
          </cell>
          <cell r="C71">
            <v>36433</v>
          </cell>
          <cell r="D71">
            <v>0</v>
          </cell>
          <cell r="E71">
            <v>0</v>
          </cell>
          <cell r="F71">
            <v>0</v>
          </cell>
          <cell r="H71">
            <v>0</v>
          </cell>
          <cell r="I71">
            <v>0</v>
          </cell>
          <cell r="J71" t="str">
            <v>n</v>
          </cell>
          <cell r="K71">
            <v>0</v>
          </cell>
          <cell r="L71">
            <v>0</v>
          </cell>
          <cell r="M71">
            <v>0</v>
          </cell>
          <cell r="O71">
            <v>0</v>
          </cell>
          <cell r="P71">
            <v>0</v>
          </cell>
          <cell r="Q71">
            <v>0.61201759779543463</v>
          </cell>
          <cell r="R71">
            <v>0.5881083568068074</v>
          </cell>
          <cell r="S71">
            <v>0.60326100000000005</v>
          </cell>
          <cell r="T71">
            <v>0</v>
          </cell>
          <cell r="U71">
            <v>0</v>
          </cell>
          <cell r="V71">
            <v>0</v>
          </cell>
          <cell r="W71">
            <v>0</v>
          </cell>
          <cell r="Y71">
            <v>0</v>
          </cell>
          <cell r="Z71">
            <v>0</v>
          </cell>
          <cell r="AA71">
            <v>0</v>
          </cell>
          <cell r="AB71">
            <v>0</v>
          </cell>
        </row>
        <row r="72">
          <cell r="A72">
            <v>3400090</v>
          </cell>
          <cell r="B72" t="str">
            <v>Johnston Memorial Hospital</v>
          </cell>
          <cell r="C72">
            <v>37164</v>
          </cell>
          <cell r="D72">
            <v>0</v>
          </cell>
          <cell r="E72">
            <v>0</v>
          </cell>
          <cell r="F72">
            <v>0</v>
          </cell>
          <cell r="H72">
            <v>0</v>
          </cell>
          <cell r="I72">
            <v>0</v>
          </cell>
          <cell r="J72" t="str">
            <v>n</v>
          </cell>
          <cell r="K72">
            <v>0</v>
          </cell>
          <cell r="L72">
            <v>0</v>
          </cell>
          <cell r="M72">
            <v>0</v>
          </cell>
          <cell r="O72">
            <v>0</v>
          </cell>
          <cell r="P72">
            <v>0</v>
          </cell>
          <cell r="Q72">
            <v>0.46079931428521365</v>
          </cell>
          <cell r="R72">
            <v>0.47736138176722964</v>
          </cell>
          <cell r="S72">
            <v>0.46611200000000003</v>
          </cell>
          <cell r="T72">
            <v>0</v>
          </cell>
          <cell r="U72">
            <v>0</v>
          </cell>
          <cell r="V72">
            <v>0</v>
          </cell>
          <cell r="W72">
            <v>0</v>
          </cell>
          <cell r="Y72">
            <v>0</v>
          </cell>
          <cell r="Z72">
            <v>0</v>
          </cell>
          <cell r="AA72">
            <v>0</v>
          </cell>
          <cell r="AB72">
            <v>0</v>
          </cell>
        </row>
        <row r="73">
          <cell r="A73">
            <v>3400091</v>
          </cell>
          <cell r="B73" t="str">
            <v>The Moses Cone Memorial Hospital</v>
          </cell>
          <cell r="C73">
            <v>37164</v>
          </cell>
          <cell r="D73">
            <v>387739</v>
          </cell>
          <cell r="E73">
            <v>194</v>
          </cell>
          <cell r="F73">
            <v>143008</v>
          </cell>
          <cell r="H73">
            <v>85352</v>
          </cell>
          <cell r="I73">
            <v>17295</v>
          </cell>
          <cell r="J73" t="str">
            <v>n</v>
          </cell>
          <cell r="K73">
            <v>0</v>
          </cell>
          <cell r="L73">
            <v>0</v>
          </cell>
          <cell r="M73">
            <v>0</v>
          </cell>
          <cell r="O73">
            <v>0</v>
          </cell>
          <cell r="P73">
            <v>0</v>
          </cell>
          <cell r="Q73">
            <v>0.75330975168261072</v>
          </cell>
          <cell r="R73">
            <v>0.73455130702677063</v>
          </cell>
          <cell r="S73">
            <v>0.74899899999999997</v>
          </cell>
          <cell r="T73">
            <v>0</v>
          </cell>
          <cell r="U73">
            <v>0</v>
          </cell>
          <cell r="V73">
            <v>0</v>
          </cell>
          <cell r="W73">
            <v>0</v>
          </cell>
          <cell r="Y73">
            <v>312788</v>
          </cell>
          <cell r="Z73">
            <v>290416.12326099997</v>
          </cell>
          <cell r="AA73">
            <v>63928.562647999999</v>
          </cell>
          <cell r="AB73">
            <v>354344.68590899999</v>
          </cell>
        </row>
        <row r="74">
          <cell r="A74">
            <v>3400093</v>
          </cell>
          <cell r="B74" t="str">
            <v>Pender Memorial Hospital</v>
          </cell>
          <cell r="C74">
            <v>37164</v>
          </cell>
          <cell r="D74">
            <v>0</v>
          </cell>
          <cell r="E74">
            <v>0</v>
          </cell>
          <cell r="F74">
            <v>0</v>
          </cell>
          <cell r="H74">
            <v>0</v>
          </cell>
          <cell r="I74">
            <v>0</v>
          </cell>
          <cell r="J74" t="str">
            <v>n</v>
          </cell>
          <cell r="K74">
            <v>0</v>
          </cell>
          <cell r="L74">
            <v>0</v>
          </cell>
          <cell r="M74">
            <v>0</v>
          </cell>
          <cell r="O74">
            <v>0</v>
          </cell>
          <cell r="P74">
            <v>0</v>
          </cell>
          <cell r="Q74">
            <v>0.49518570955860414</v>
          </cell>
          <cell r="R74">
            <v>0.43727081366180115</v>
          </cell>
          <cell r="S74">
            <v>0.45958700000000002</v>
          </cell>
          <cell r="T74">
            <v>0</v>
          </cell>
          <cell r="U74">
            <v>0</v>
          </cell>
          <cell r="V74">
            <v>0</v>
          </cell>
          <cell r="W74">
            <v>0</v>
          </cell>
          <cell r="Y74">
            <v>0</v>
          </cell>
          <cell r="Z74">
            <v>0</v>
          </cell>
          <cell r="AA74">
            <v>0</v>
          </cell>
          <cell r="AB74">
            <v>0</v>
          </cell>
        </row>
        <row r="75">
          <cell r="A75">
            <v>3400094</v>
          </cell>
          <cell r="B75" t="str">
            <v>Cape Fear Hospital - Closed</v>
          </cell>
          <cell r="C75">
            <v>36099</v>
          </cell>
          <cell r="I75">
            <v>0</v>
          </cell>
          <cell r="J75" t="str">
            <v>n</v>
          </cell>
          <cell r="Q75" t="e">
            <v>#N/A</v>
          </cell>
          <cell r="R75" t="e">
            <v>#N/A</v>
          </cell>
          <cell r="S75" t="e">
            <v>#N/A</v>
          </cell>
          <cell r="T75">
            <v>0</v>
          </cell>
          <cell r="U75" t="e">
            <v>#N/A</v>
          </cell>
          <cell r="V75" t="e">
            <v>#N/A</v>
          </cell>
          <cell r="W75" t="e">
            <v>#N/A</v>
          </cell>
          <cell r="Y75">
            <v>0</v>
          </cell>
          <cell r="Z75" t="e">
            <v>#N/A</v>
          </cell>
          <cell r="AA75" t="e">
            <v>#N/A</v>
          </cell>
          <cell r="AB75" t="e">
            <v>#N/A</v>
          </cell>
        </row>
        <row r="76">
          <cell r="A76">
            <v>3400096</v>
          </cell>
          <cell r="B76" t="str">
            <v>Lexington Memorial</v>
          </cell>
          <cell r="C76">
            <v>36433</v>
          </cell>
          <cell r="D76">
            <v>5198</v>
          </cell>
          <cell r="E76">
            <v>2</v>
          </cell>
          <cell r="F76">
            <v>0</v>
          </cell>
          <cell r="H76">
            <v>10465</v>
          </cell>
          <cell r="I76">
            <v>2971</v>
          </cell>
          <cell r="J76" t="str">
            <v>n</v>
          </cell>
          <cell r="K76">
            <v>0</v>
          </cell>
          <cell r="L76">
            <v>0</v>
          </cell>
          <cell r="M76">
            <v>0</v>
          </cell>
          <cell r="O76">
            <v>0</v>
          </cell>
          <cell r="P76">
            <v>0</v>
          </cell>
          <cell r="Q76">
            <v>0.74234194653198315</v>
          </cell>
          <cell r="R76">
            <v>0.53300375829769708</v>
          </cell>
          <cell r="S76">
            <v>0.65051999999999999</v>
          </cell>
          <cell r="T76">
            <v>0</v>
          </cell>
          <cell r="U76">
            <v>0</v>
          </cell>
          <cell r="V76">
            <v>0</v>
          </cell>
          <cell r="W76">
            <v>0</v>
          </cell>
          <cell r="Y76">
            <v>12692</v>
          </cell>
          <cell r="Z76">
            <v>3381.4029599999999</v>
          </cell>
          <cell r="AA76">
            <v>6807.6917999999996</v>
          </cell>
          <cell r="AB76">
            <v>10189.09476</v>
          </cell>
        </row>
        <row r="77">
          <cell r="A77">
            <v>3400097</v>
          </cell>
          <cell r="B77" t="str">
            <v>Hugh Chatham Memorial</v>
          </cell>
          <cell r="C77">
            <v>36433</v>
          </cell>
          <cell r="D77">
            <v>0</v>
          </cell>
          <cell r="E77">
            <v>0</v>
          </cell>
          <cell r="F77">
            <v>0</v>
          </cell>
          <cell r="H77">
            <v>14268</v>
          </cell>
          <cell r="I77">
            <v>3380</v>
          </cell>
          <cell r="J77" t="str">
            <v>n</v>
          </cell>
          <cell r="K77">
            <v>0</v>
          </cell>
          <cell r="L77">
            <v>0</v>
          </cell>
          <cell r="M77">
            <v>0</v>
          </cell>
          <cell r="O77">
            <v>0</v>
          </cell>
          <cell r="P77">
            <v>0</v>
          </cell>
          <cell r="Q77">
            <v>0.57622619153767429</v>
          </cell>
          <cell r="R77">
            <v>0.56160853762648122</v>
          </cell>
          <cell r="S77">
            <v>0.56925700000000001</v>
          </cell>
          <cell r="T77">
            <v>0</v>
          </cell>
          <cell r="U77">
            <v>0</v>
          </cell>
          <cell r="V77">
            <v>0</v>
          </cell>
          <cell r="W77">
            <v>0</v>
          </cell>
          <cell r="Y77">
            <v>10888</v>
          </cell>
          <cell r="Z77">
            <v>0</v>
          </cell>
          <cell r="AA77">
            <v>8122.1588760000004</v>
          </cell>
          <cell r="AB77">
            <v>8122.1588760000004</v>
          </cell>
        </row>
        <row r="78">
          <cell r="A78">
            <v>3400098</v>
          </cell>
          <cell r="B78" t="str">
            <v>Mercy Hospitals Inc</v>
          </cell>
          <cell r="C78" t="str">
            <v>123/31/2001</v>
          </cell>
          <cell r="D78">
            <v>1068723</v>
          </cell>
          <cell r="E78">
            <v>427</v>
          </cell>
          <cell r="F78">
            <v>470139</v>
          </cell>
          <cell r="H78">
            <v>440994.91</v>
          </cell>
          <cell r="I78">
            <v>75515.86</v>
          </cell>
          <cell r="J78" t="str">
            <v>n</v>
          </cell>
          <cell r="K78">
            <v>3082605</v>
          </cell>
          <cell r="L78">
            <v>1152</v>
          </cell>
          <cell r="M78">
            <v>765216</v>
          </cell>
          <cell r="O78">
            <v>2640245</v>
          </cell>
          <cell r="P78">
            <v>1324894</v>
          </cell>
          <cell r="Q78">
            <v>0.50129099694152512</v>
          </cell>
          <cell r="R78">
            <v>0.33815769314208166</v>
          </cell>
          <cell r="S78">
            <v>0.47318100000000002</v>
          </cell>
          <cell r="T78">
            <v>3632740</v>
          </cell>
          <cell r="U78">
            <v>1545282.1336269299</v>
          </cell>
          <cell r="V78">
            <v>892819.15852991538</v>
          </cell>
          <cell r="W78">
            <v>2438101.2921568453</v>
          </cell>
          <cell r="Y78">
            <v>964063.04999999993</v>
          </cell>
          <cell r="Z78">
            <v>505699.41786300001</v>
          </cell>
          <cell r="AA78">
            <v>208670.41250871</v>
          </cell>
          <cell r="AB78">
            <v>714369.83037171001</v>
          </cell>
        </row>
        <row r="79">
          <cell r="A79">
            <v>3400099</v>
          </cell>
          <cell r="B79" t="str">
            <v>Roanoke Chowan Hospital</v>
          </cell>
          <cell r="C79">
            <v>37164</v>
          </cell>
          <cell r="D79">
            <v>0</v>
          </cell>
          <cell r="E79">
            <v>0</v>
          </cell>
          <cell r="F79">
            <v>0</v>
          </cell>
          <cell r="H79">
            <v>0</v>
          </cell>
          <cell r="I79">
            <v>0</v>
          </cell>
          <cell r="J79" t="str">
            <v>n</v>
          </cell>
          <cell r="K79">
            <v>0</v>
          </cell>
          <cell r="L79">
            <v>0</v>
          </cell>
          <cell r="M79">
            <v>0</v>
          </cell>
          <cell r="O79">
            <v>0</v>
          </cell>
          <cell r="P79">
            <v>0</v>
          </cell>
          <cell r="Q79">
            <v>0.6391709625865114</v>
          </cell>
          <cell r="R79">
            <v>0.4217035405910739</v>
          </cell>
          <cell r="S79">
            <v>0.54352699999999998</v>
          </cell>
          <cell r="T79">
            <v>0</v>
          </cell>
          <cell r="U79">
            <v>0</v>
          </cell>
          <cell r="V79">
            <v>0</v>
          </cell>
          <cell r="W79">
            <v>0</v>
          </cell>
          <cell r="Y79">
            <v>0</v>
          </cell>
          <cell r="Z79">
            <v>0</v>
          </cell>
          <cell r="AA79">
            <v>0</v>
          </cell>
          <cell r="AB79">
            <v>0</v>
          </cell>
        </row>
        <row r="80">
          <cell r="A80">
            <v>3400104</v>
          </cell>
          <cell r="B80" t="str">
            <v>Crawley Memorial Hospital</v>
          </cell>
          <cell r="C80">
            <v>36433</v>
          </cell>
          <cell r="D80">
            <v>0</v>
          </cell>
          <cell r="E80">
            <v>0</v>
          </cell>
          <cell r="F80">
            <v>0</v>
          </cell>
          <cell r="H80">
            <v>0</v>
          </cell>
          <cell r="I80">
            <v>0</v>
          </cell>
          <cell r="J80" t="str">
            <v>n</v>
          </cell>
          <cell r="K80">
            <v>0</v>
          </cell>
          <cell r="L80">
            <v>0</v>
          </cell>
          <cell r="M80">
            <v>0</v>
          </cell>
          <cell r="O80">
            <v>0</v>
          </cell>
          <cell r="P80">
            <v>0</v>
          </cell>
          <cell r="Q80">
            <v>-2.6524873505574709</v>
          </cell>
          <cell r="R80">
            <v>1.1759091935848205</v>
          </cell>
          <cell r="S80">
            <v>-0.95939200000000002</v>
          </cell>
          <cell r="T80">
            <v>0</v>
          </cell>
          <cell r="U80">
            <v>0</v>
          </cell>
          <cell r="V80">
            <v>0</v>
          </cell>
          <cell r="W80">
            <v>0</v>
          </cell>
          <cell r="Y80">
            <v>0</v>
          </cell>
          <cell r="Z80">
            <v>0</v>
          </cell>
          <cell r="AA80">
            <v>0</v>
          </cell>
          <cell r="AB80">
            <v>0</v>
          </cell>
        </row>
        <row r="81">
          <cell r="A81">
            <v>3400105</v>
          </cell>
          <cell r="B81" t="str">
            <v>St. Joseph's Hospital Closed</v>
          </cell>
          <cell r="C81">
            <v>36068</v>
          </cell>
          <cell r="J81" t="str">
            <v>n</v>
          </cell>
          <cell r="Q81" t="e">
            <v>#N/A</v>
          </cell>
          <cell r="R81" t="e">
            <v>#N/A</v>
          </cell>
          <cell r="S81" t="e">
            <v>#N/A</v>
          </cell>
          <cell r="T81">
            <v>0</v>
          </cell>
          <cell r="U81" t="e">
            <v>#N/A</v>
          </cell>
          <cell r="V81" t="e">
            <v>#N/A</v>
          </cell>
          <cell r="W81" t="e">
            <v>#N/A</v>
          </cell>
          <cell r="Y81">
            <v>0</v>
          </cell>
          <cell r="Z81" t="e">
            <v>#N/A</v>
          </cell>
          <cell r="AA81" t="e">
            <v>#N/A</v>
          </cell>
          <cell r="AB81" t="e">
            <v>#N/A</v>
          </cell>
        </row>
        <row r="82">
          <cell r="A82">
            <v>3400106</v>
          </cell>
          <cell r="B82" t="str">
            <v>Sand Hills Regional Medical Center</v>
          </cell>
          <cell r="C82">
            <v>36433</v>
          </cell>
          <cell r="D82">
            <v>366695</v>
          </cell>
          <cell r="E82">
            <v>121</v>
          </cell>
          <cell r="F82">
            <v>70372</v>
          </cell>
          <cell r="H82">
            <v>29490.560000000001</v>
          </cell>
          <cell r="I82">
            <v>7144</v>
          </cell>
          <cell r="J82" t="str">
            <v>n</v>
          </cell>
          <cell r="K82">
            <v>0</v>
          </cell>
          <cell r="L82">
            <v>0</v>
          </cell>
          <cell r="M82">
            <v>0</v>
          </cell>
          <cell r="O82">
            <v>0</v>
          </cell>
          <cell r="P82">
            <v>0</v>
          </cell>
          <cell r="Q82">
            <v>0.3266016994044173</v>
          </cell>
          <cell r="R82">
            <v>0.27975144185802175</v>
          </cell>
          <cell r="S82">
            <v>0.312616</v>
          </cell>
          <cell r="T82">
            <v>0</v>
          </cell>
          <cell r="U82">
            <v>0</v>
          </cell>
          <cell r="V82">
            <v>0</v>
          </cell>
          <cell r="W82">
            <v>0</v>
          </cell>
          <cell r="Y82">
            <v>318669.56</v>
          </cell>
          <cell r="Z82">
            <v>114634.72412</v>
          </cell>
          <cell r="AA82">
            <v>9219.2209049600006</v>
          </cell>
          <cell r="AB82">
            <v>123853.94502496</v>
          </cell>
        </row>
        <row r="83">
          <cell r="A83">
            <v>3400107</v>
          </cell>
          <cell r="B83" t="str">
            <v>Heritage Hospital</v>
          </cell>
          <cell r="C83">
            <v>37164</v>
          </cell>
          <cell r="D83">
            <v>0</v>
          </cell>
          <cell r="E83">
            <v>0</v>
          </cell>
          <cell r="F83">
            <v>0</v>
          </cell>
          <cell r="H83">
            <v>0</v>
          </cell>
          <cell r="I83">
            <v>0</v>
          </cell>
          <cell r="J83" t="str">
            <v>n</v>
          </cell>
          <cell r="K83">
            <v>0</v>
          </cell>
          <cell r="L83">
            <v>0</v>
          </cell>
          <cell r="M83">
            <v>0</v>
          </cell>
          <cell r="N83">
            <v>0</v>
          </cell>
          <cell r="O83">
            <v>0</v>
          </cell>
          <cell r="P83">
            <v>0</v>
          </cell>
          <cell r="Q83">
            <v>0.54742440869333708</v>
          </cell>
          <cell r="R83">
            <v>0.43471394252157664</v>
          </cell>
          <cell r="S83">
            <v>0.51868999999999998</v>
          </cell>
          <cell r="T83">
            <v>0</v>
          </cell>
          <cell r="U83">
            <v>0</v>
          </cell>
          <cell r="V83">
            <v>0</v>
          </cell>
          <cell r="W83">
            <v>0</v>
          </cell>
          <cell r="Y83">
            <v>0</v>
          </cell>
          <cell r="Z83">
            <v>0</v>
          </cell>
          <cell r="AA83">
            <v>0</v>
          </cell>
          <cell r="AB83">
            <v>0</v>
          </cell>
        </row>
        <row r="84">
          <cell r="A84">
            <v>3400109</v>
          </cell>
          <cell r="B84" t="str">
            <v>Albemarle Hospital</v>
          </cell>
          <cell r="C84">
            <v>37164</v>
          </cell>
          <cell r="D84">
            <v>21020</v>
          </cell>
          <cell r="E84">
            <v>17</v>
          </cell>
          <cell r="F84">
            <v>8408</v>
          </cell>
          <cell r="H84">
            <v>19046</v>
          </cell>
          <cell r="I84">
            <v>633</v>
          </cell>
          <cell r="J84" t="str">
            <v>n</v>
          </cell>
          <cell r="K84">
            <v>0</v>
          </cell>
          <cell r="L84">
            <v>0</v>
          </cell>
          <cell r="M84">
            <v>0</v>
          </cell>
          <cell r="O84">
            <v>0</v>
          </cell>
          <cell r="P84">
            <v>0</v>
          </cell>
          <cell r="Q84">
            <v>0.52030426031745725</v>
          </cell>
          <cell r="R84">
            <v>0.43283332409017805</v>
          </cell>
          <cell r="S84">
            <v>0.49520999999999998</v>
          </cell>
          <cell r="T84">
            <v>0</v>
          </cell>
          <cell r="U84">
            <v>0</v>
          </cell>
          <cell r="V84">
            <v>0</v>
          </cell>
          <cell r="W84">
            <v>0</v>
          </cell>
          <cell r="Y84">
            <v>31025</v>
          </cell>
          <cell r="Z84">
            <v>10409.314199999999</v>
          </cell>
          <cell r="AA84">
            <v>9431.7696599999999</v>
          </cell>
          <cell r="AB84">
            <v>19841.083859999999</v>
          </cell>
        </row>
        <row r="85">
          <cell r="A85">
            <v>3401311</v>
          </cell>
          <cell r="B85" t="str">
            <v>Chatham Hospital Inc.</v>
          </cell>
          <cell r="C85">
            <v>36433</v>
          </cell>
          <cell r="D85">
            <v>0</v>
          </cell>
          <cell r="E85">
            <v>0</v>
          </cell>
          <cell r="F85">
            <v>0</v>
          </cell>
          <cell r="H85">
            <v>0</v>
          </cell>
          <cell r="I85">
            <v>0</v>
          </cell>
          <cell r="J85" t="str">
            <v>n</v>
          </cell>
          <cell r="Q85">
            <v>0.53578628331502776</v>
          </cell>
          <cell r="R85">
            <v>0.47880359893004781</v>
          </cell>
          <cell r="S85">
            <v>0.50649599999999995</v>
          </cell>
          <cell r="T85">
            <v>0</v>
          </cell>
          <cell r="U85">
            <v>0</v>
          </cell>
          <cell r="V85">
            <v>0</v>
          </cell>
          <cell r="W85">
            <v>0</v>
          </cell>
          <cell r="Y85">
            <v>0</v>
          </cell>
          <cell r="Z85">
            <v>0</v>
          </cell>
          <cell r="AA85">
            <v>0</v>
          </cell>
          <cell r="AB85">
            <v>0</v>
          </cell>
        </row>
        <row r="86">
          <cell r="A86">
            <v>3400112</v>
          </cell>
          <cell r="B86" t="str">
            <v>Washington County Hospital</v>
          </cell>
          <cell r="C86">
            <v>36433</v>
          </cell>
          <cell r="D86">
            <v>8473</v>
          </cell>
          <cell r="E86">
            <v>5</v>
          </cell>
          <cell r="F86">
            <v>5600</v>
          </cell>
          <cell r="H86">
            <v>2169</v>
          </cell>
          <cell r="I86">
            <v>1360</v>
          </cell>
          <cell r="J86" t="str">
            <v>n</v>
          </cell>
          <cell r="K86">
            <v>0</v>
          </cell>
          <cell r="L86">
            <v>0</v>
          </cell>
          <cell r="M86">
            <v>0</v>
          </cell>
          <cell r="O86">
            <v>0</v>
          </cell>
          <cell r="P86">
            <v>0</v>
          </cell>
          <cell r="Q86">
            <v>0.77509546577672239</v>
          </cell>
          <cell r="R86">
            <v>0.52276838889414956</v>
          </cell>
          <cell r="S86">
            <v>0.61945700000000004</v>
          </cell>
          <cell r="T86">
            <v>0</v>
          </cell>
          <cell r="U86">
            <v>0</v>
          </cell>
          <cell r="V86">
            <v>0</v>
          </cell>
          <cell r="W86">
            <v>0</v>
          </cell>
          <cell r="Y86">
            <v>3682</v>
          </cell>
          <cell r="Z86">
            <v>5248.6591610000005</v>
          </cell>
          <cell r="AA86">
            <v>1343.6022330000001</v>
          </cell>
          <cell r="AB86">
            <v>6592.261394000001</v>
          </cell>
        </row>
        <row r="87">
          <cell r="A87">
            <v>3400113</v>
          </cell>
          <cell r="B87" t="str">
            <v>Carolinas Medical</v>
          </cell>
          <cell r="C87">
            <v>37256</v>
          </cell>
          <cell r="D87">
            <v>10165295</v>
          </cell>
          <cell r="E87">
            <v>4084</v>
          </cell>
          <cell r="F87">
            <v>4356787</v>
          </cell>
          <cell r="H87">
            <v>840609</v>
          </cell>
          <cell r="I87">
            <v>222395</v>
          </cell>
          <cell r="J87" t="str">
            <v>n</v>
          </cell>
          <cell r="K87">
            <v>35864803</v>
          </cell>
          <cell r="L87">
            <v>15117</v>
          </cell>
          <cell r="M87">
            <v>11053319</v>
          </cell>
          <cell r="O87">
            <v>17583211</v>
          </cell>
          <cell r="P87">
            <v>9119781</v>
          </cell>
          <cell r="Q87">
            <v>0.59434458917159494</v>
          </cell>
          <cell r="R87">
            <v>0.79751773324365549</v>
          </cell>
          <cell r="S87">
            <v>0.62145099999999998</v>
          </cell>
          <cell r="T87">
            <v>33274914</v>
          </cell>
          <cell r="U87">
            <v>21316051.604755186</v>
          </cell>
          <cell r="V87">
            <v>14022922.579864908</v>
          </cell>
          <cell r="W87">
            <v>35338974.184620097</v>
          </cell>
          <cell r="Y87">
            <v>6426722</v>
          </cell>
          <cell r="Z87">
            <v>6317232.7430449994</v>
          </cell>
          <cell r="AA87">
            <v>522397.30365899997</v>
          </cell>
          <cell r="AB87">
            <v>6839630.0467039999</v>
          </cell>
        </row>
        <row r="88">
          <cell r="A88">
            <v>3400114</v>
          </cell>
          <cell r="B88" t="str">
            <v>Rex Hospital</v>
          </cell>
          <cell r="C88">
            <v>36891</v>
          </cell>
          <cell r="D88">
            <v>26623</v>
          </cell>
          <cell r="E88">
            <v>11</v>
          </cell>
          <cell r="F88">
            <v>2898</v>
          </cell>
          <cell r="H88">
            <v>22458</v>
          </cell>
          <cell r="I88">
            <v>835</v>
          </cell>
          <cell r="J88" t="str">
            <v>n</v>
          </cell>
          <cell r="Q88">
            <v>0.45440454211397924</v>
          </cell>
          <cell r="R88">
            <v>0.32427662619566561</v>
          </cell>
          <cell r="S88">
            <v>0.41505900000000001</v>
          </cell>
          <cell r="T88">
            <v>0</v>
          </cell>
          <cell r="U88">
            <v>0</v>
          </cell>
          <cell r="V88">
            <v>0</v>
          </cell>
          <cell r="W88">
            <v>0</v>
          </cell>
          <cell r="Y88">
            <v>45348</v>
          </cell>
          <cell r="Z88">
            <v>11050.115757</v>
          </cell>
          <cell r="AA88">
            <v>9321.3950220000006</v>
          </cell>
          <cell r="AB88">
            <v>20371.510779</v>
          </cell>
        </row>
        <row r="89">
          <cell r="A89">
            <v>3400115</v>
          </cell>
          <cell r="B89" t="str">
            <v>FirstHealth Moore Regional Hospital</v>
          </cell>
          <cell r="C89">
            <v>36433</v>
          </cell>
          <cell r="D89">
            <v>117028</v>
          </cell>
          <cell r="E89">
            <v>51</v>
          </cell>
          <cell r="F89">
            <v>29559</v>
          </cell>
          <cell r="H89">
            <v>96009</v>
          </cell>
          <cell r="I89">
            <v>16940</v>
          </cell>
          <cell r="J89" t="str">
            <v>n</v>
          </cell>
          <cell r="K89">
            <v>0</v>
          </cell>
          <cell r="L89">
            <v>0</v>
          </cell>
          <cell r="M89">
            <v>0</v>
          </cell>
          <cell r="O89">
            <v>0</v>
          </cell>
          <cell r="P89">
            <v>0</v>
          </cell>
          <cell r="Q89">
            <v>0.90509126235759219</v>
          </cell>
          <cell r="R89">
            <v>0.5317824800011588</v>
          </cell>
          <cell r="S89">
            <v>0.78078400000000003</v>
          </cell>
          <cell r="T89">
            <v>0</v>
          </cell>
          <cell r="U89">
            <v>0</v>
          </cell>
          <cell r="V89">
            <v>0</v>
          </cell>
          <cell r="W89">
            <v>0</v>
          </cell>
          <cell r="Y89">
            <v>166538</v>
          </cell>
          <cell r="Z89">
            <v>91373.589952000009</v>
          </cell>
          <cell r="AA89">
            <v>74962.291056000002</v>
          </cell>
          <cell r="AB89">
            <v>166335.881008</v>
          </cell>
        </row>
        <row r="90">
          <cell r="A90">
            <v>3400116</v>
          </cell>
          <cell r="B90" t="str">
            <v>Frye Regional Medical Center</v>
          </cell>
          <cell r="C90">
            <v>36311</v>
          </cell>
          <cell r="D90">
            <v>0</v>
          </cell>
          <cell r="E90">
            <v>0</v>
          </cell>
          <cell r="F90">
            <v>0</v>
          </cell>
          <cell r="H90">
            <v>0</v>
          </cell>
          <cell r="I90">
            <v>0</v>
          </cell>
          <cell r="J90" t="str">
            <v>n</v>
          </cell>
          <cell r="K90">
            <v>0</v>
          </cell>
          <cell r="L90">
            <v>0</v>
          </cell>
          <cell r="M90">
            <v>0</v>
          </cell>
          <cell r="O90">
            <v>0</v>
          </cell>
          <cell r="P90">
            <v>0</v>
          </cell>
          <cell r="Q90">
            <v>0.34785482440409665</v>
          </cell>
          <cell r="R90">
            <v>0.21858050435535775</v>
          </cell>
          <cell r="S90">
            <v>0.32303300000000001</v>
          </cell>
          <cell r="T90">
            <v>0</v>
          </cell>
          <cell r="U90">
            <v>0</v>
          </cell>
          <cell r="V90">
            <v>0</v>
          </cell>
          <cell r="W90">
            <v>0</v>
          </cell>
          <cell r="Y90">
            <v>0</v>
          </cell>
          <cell r="Z90">
            <v>0</v>
          </cell>
          <cell r="AA90">
            <v>0</v>
          </cell>
          <cell r="AB90">
            <v>0</v>
          </cell>
        </row>
        <row r="91">
          <cell r="A91">
            <v>3400119</v>
          </cell>
          <cell r="B91" t="str">
            <v>Stanly Memorial Hospital</v>
          </cell>
          <cell r="C91">
            <v>36799</v>
          </cell>
          <cell r="D91">
            <v>0</v>
          </cell>
          <cell r="E91">
            <v>0</v>
          </cell>
          <cell r="F91">
            <v>0</v>
          </cell>
          <cell r="H91">
            <v>487</v>
          </cell>
          <cell r="I91">
            <v>279</v>
          </cell>
          <cell r="J91" t="str">
            <v>n</v>
          </cell>
          <cell r="K91">
            <v>9754</v>
          </cell>
          <cell r="L91">
            <v>5</v>
          </cell>
          <cell r="M91">
            <v>4218</v>
          </cell>
          <cell r="O91">
            <v>0</v>
          </cell>
          <cell r="P91">
            <v>0</v>
          </cell>
          <cell r="Q91">
            <v>0.68181156200171034</v>
          </cell>
          <cell r="R91">
            <v>0.58924371796560582</v>
          </cell>
          <cell r="S91">
            <v>0.65298599999999996</v>
          </cell>
          <cell r="T91">
            <v>5536</v>
          </cell>
          <cell r="U91">
            <v>6650.3899757646823</v>
          </cell>
          <cell r="V91">
            <v>0</v>
          </cell>
          <cell r="W91">
            <v>6650.3899757646823</v>
          </cell>
          <cell r="Y91">
            <v>208</v>
          </cell>
          <cell r="Z91">
            <v>0</v>
          </cell>
          <cell r="AA91">
            <v>318.00418199999996</v>
          </cell>
          <cell r="AB91">
            <v>318.00418199999996</v>
          </cell>
        </row>
        <row r="92">
          <cell r="A92">
            <v>3400120</v>
          </cell>
          <cell r="B92" t="str">
            <v>Duplin General Hospital</v>
          </cell>
          <cell r="C92">
            <v>36799</v>
          </cell>
          <cell r="D92">
            <v>0</v>
          </cell>
          <cell r="E92">
            <v>0</v>
          </cell>
          <cell r="F92">
            <v>0</v>
          </cell>
          <cell r="H92">
            <v>0</v>
          </cell>
          <cell r="I92">
            <v>0</v>
          </cell>
          <cell r="J92" t="str">
            <v>n</v>
          </cell>
          <cell r="K92">
            <v>0</v>
          </cell>
          <cell r="L92">
            <v>0</v>
          </cell>
          <cell r="M92">
            <v>0</v>
          </cell>
          <cell r="O92">
            <v>0</v>
          </cell>
          <cell r="P92">
            <v>0</v>
          </cell>
          <cell r="Q92">
            <v>0.47257956118592054</v>
          </cell>
          <cell r="R92">
            <v>0.39795463473880721</v>
          </cell>
          <cell r="S92">
            <v>0.45769599999999999</v>
          </cell>
          <cell r="T92">
            <v>0</v>
          </cell>
          <cell r="U92">
            <v>0</v>
          </cell>
          <cell r="V92">
            <v>0</v>
          </cell>
          <cell r="W92">
            <v>0</v>
          </cell>
          <cell r="Y92">
            <v>0</v>
          </cell>
          <cell r="Z92">
            <v>0</v>
          </cell>
          <cell r="AA92">
            <v>0</v>
          </cell>
          <cell r="AB92">
            <v>0</v>
          </cell>
        </row>
        <row r="93">
          <cell r="A93">
            <v>3400121</v>
          </cell>
          <cell r="B93" t="str">
            <v>J Arthur Dosher Memorial Hospital</v>
          </cell>
          <cell r="C93">
            <v>37164</v>
          </cell>
          <cell r="D93">
            <v>0</v>
          </cell>
          <cell r="E93">
            <v>0</v>
          </cell>
          <cell r="F93">
            <v>0</v>
          </cell>
          <cell r="H93">
            <v>5047</v>
          </cell>
          <cell r="I93">
            <v>1253</v>
          </cell>
          <cell r="J93" t="str">
            <v>n</v>
          </cell>
          <cell r="K93">
            <v>0</v>
          </cell>
          <cell r="L93">
            <v>0</v>
          </cell>
          <cell r="M93">
            <v>0</v>
          </cell>
          <cell r="O93">
            <v>0</v>
          </cell>
          <cell r="P93">
            <v>0</v>
          </cell>
          <cell r="Q93">
            <v>0.51764649766343063</v>
          </cell>
          <cell r="R93">
            <v>0.47857901604613523</v>
          </cell>
          <cell r="S93">
            <v>0.49918899999999999</v>
          </cell>
          <cell r="T93">
            <v>0</v>
          </cell>
          <cell r="U93">
            <v>0</v>
          </cell>
          <cell r="V93">
            <v>0</v>
          </cell>
          <cell r="W93">
            <v>0</v>
          </cell>
          <cell r="Y93">
            <v>3794</v>
          </cell>
          <cell r="Z93">
            <v>0</v>
          </cell>
          <cell r="AA93">
            <v>2519.4068830000001</v>
          </cell>
          <cell r="AB93">
            <v>2519.4068830000001</v>
          </cell>
        </row>
        <row r="94">
          <cell r="A94">
            <v>3400122</v>
          </cell>
          <cell r="B94" t="str">
            <v>Our Community Hospital</v>
          </cell>
          <cell r="C94">
            <v>36433</v>
          </cell>
          <cell r="D94">
            <v>0</v>
          </cell>
          <cell r="E94">
            <v>0</v>
          </cell>
          <cell r="F94">
            <v>0</v>
          </cell>
          <cell r="H94">
            <v>0</v>
          </cell>
          <cell r="I94">
            <v>0</v>
          </cell>
          <cell r="J94" t="str">
            <v>n</v>
          </cell>
          <cell r="K94">
            <v>0</v>
          </cell>
          <cell r="L94">
            <v>0</v>
          </cell>
          <cell r="M94">
            <v>0</v>
          </cell>
          <cell r="O94">
            <v>0</v>
          </cell>
          <cell r="P94">
            <v>0</v>
          </cell>
          <cell r="Q94">
            <v>0.8663988822913028</v>
          </cell>
          <cell r="R94">
            <v>1.6686224025880798</v>
          </cell>
          <cell r="S94">
            <v>1.626941</v>
          </cell>
          <cell r="T94">
            <v>0</v>
          </cell>
          <cell r="U94">
            <v>0</v>
          </cell>
          <cell r="V94">
            <v>0</v>
          </cell>
          <cell r="W94">
            <v>0</v>
          </cell>
          <cell r="Y94">
            <v>0</v>
          </cell>
          <cell r="Z94">
            <v>0</v>
          </cell>
          <cell r="AA94">
            <v>0</v>
          </cell>
          <cell r="AB94">
            <v>0</v>
          </cell>
        </row>
        <row r="95">
          <cell r="A95">
            <v>3400123</v>
          </cell>
          <cell r="B95" t="str">
            <v>Randolph Hospital</v>
          </cell>
          <cell r="C95">
            <v>36068</v>
          </cell>
          <cell r="J95" t="str">
            <v>n</v>
          </cell>
          <cell r="K95">
            <v>0</v>
          </cell>
          <cell r="L95">
            <v>0</v>
          </cell>
          <cell r="M95">
            <v>0</v>
          </cell>
          <cell r="O95">
            <v>0</v>
          </cell>
          <cell r="P95">
            <v>0</v>
          </cell>
          <cell r="Q95">
            <v>0.77030391970570422</v>
          </cell>
          <cell r="R95">
            <v>0.6592724281412975</v>
          </cell>
          <cell r="S95">
            <v>0.73160999999999998</v>
          </cell>
          <cell r="T95">
            <v>0</v>
          </cell>
          <cell r="U95">
            <v>0</v>
          </cell>
          <cell r="V95">
            <v>0</v>
          </cell>
          <cell r="W95">
            <v>0</v>
          </cell>
          <cell r="Y95">
            <v>0</v>
          </cell>
          <cell r="Z95">
            <v>0</v>
          </cell>
          <cell r="AA95">
            <v>0</v>
          </cell>
          <cell r="AB95">
            <v>0</v>
          </cell>
        </row>
        <row r="96">
          <cell r="A96">
            <v>3400124</v>
          </cell>
          <cell r="B96" t="str">
            <v>Good Hope Hospital</v>
          </cell>
          <cell r="C96">
            <v>36068</v>
          </cell>
          <cell r="J96" t="str">
            <v>n</v>
          </cell>
          <cell r="Q96">
            <v>0.4969123818434828</v>
          </cell>
          <cell r="R96">
            <v>0.40687349848088639</v>
          </cell>
          <cell r="S96">
            <v>0.46614</v>
          </cell>
          <cell r="T96">
            <v>0</v>
          </cell>
          <cell r="U96">
            <v>0</v>
          </cell>
          <cell r="V96">
            <v>0</v>
          </cell>
          <cell r="W96">
            <v>0</v>
          </cell>
          <cell r="Y96">
            <v>0</v>
          </cell>
          <cell r="Z96">
            <v>0</v>
          </cell>
          <cell r="AA96">
            <v>0</v>
          </cell>
          <cell r="AB96">
            <v>0</v>
          </cell>
        </row>
        <row r="97">
          <cell r="A97">
            <v>3400125</v>
          </cell>
          <cell r="B97" t="str">
            <v>Wesley Long Community Closed</v>
          </cell>
          <cell r="C97">
            <v>36068</v>
          </cell>
          <cell r="J97" t="str">
            <v>n</v>
          </cell>
          <cell r="Q97" t="e">
            <v>#N/A</v>
          </cell>
          <cell r="R97" t="e">
            <v>#N/A</v>
          </cell>
          <cell r="S97" t="e">
            <v>#N/A</v>
          </cell>
          <cell r="T97">
            <v>0</v>
          </cell>
          <cell r="U97" t="e">
            <v>#N/A</v>
          </cell>
          <cell r="V97" t="e">
            <v>#N/A</v>
          </cell>
          <cell r="W97" t="e">
            <v>#N/A</v>
          </cell>
          <cell r="Y97">
            <v>0</v>
          </cell>
          <cell r="Z97" t="e">
            <v>#N/A</v>
          </cell>
          <cell r="AA97" t="e">
            <v>#N/A</v>
          </cell>
          <cell r="AB97" t="e">
            <v>#N/A</v>
          </cell>
        </row>
        <row r="98">
          <cell r="A98">
            <v>3400126</v>
          </cell>
          <cell r="B98" t="str">
            <v>Wilson Memorial Hospital</v>
          </cell>
          <cell r="C98">
            <v>37164</v>
          </cell>
          <cell r="D98">
            <v>0</v>
          </cell>
          <cell r="E98">
            <v>0</v>
          </cell>
          <cell r="F98">
            <v>0</v>
          </cell>
          <cell r="H98">
            <v>1964</v>
          </cell>
          <cell r="I98">
            <v>733</v>
          </cell>
          <cell r="J98" t="str">
            <v>n</v>
          </cell>
          <cell r="K98">
            <v>0</v>
          </cell>
          <cell r="L98">
            <v>0</v>
          </cell>
          <cell r="M98">
            <v>0</v>
          </cell>
          <cell r="O98">
            <v>0</v>
          </cell>
          <cell r="P98">
            <v>0</v>
          </cell>
          <cell r="Q98">
            <v>0.67937309994960293</v>
          </cell>
          <cell r="R98">
            <v>0.47627091530278387</v>
          </cell>
          <cell r="S98">
            <v>0.60633000000000004</v>
          </cell>
          <cell r="T98">
            <v>0</v>
          </cell>
          <cell r="U98">
            <v>0</v>
          </cell>
          <cell r="V98">
            <v>0</v>
          </cell>
          <cell r="W98">
            <v>0</v>
          </cell>
          <cell r="Y98">
            <v>1231</v>
          </cell>
          <cell r="Z98">
            <v>0</v>
          </cell>
          <cell r="AA98">
            <v>1190.83212</v>
          </cell>
          <cell r="AB98">
            <v>1190.83212</v>
          </cell>
        </row>
        <row r="99">
          <cell r="A99">
            <v>3400127</v>
          </cell>
          <cell r="B99" t="str">
            <v>Granville Medical Center</v>
          </cell>
          <cell r="C99">
            <v>37164</v>
          </cell>
          <cell r="D99">
            <v>24073</v>
          </cell>
          <cell r="E99">
            <v>24</v>
          </cell>
          <cell r="F99">
            <v>10309</v>
          </cell>
          <cell r="H99">
            <v>10323</v>
          </cell>
          <cell r="I99">
            <v>3939</v>
          </cell>
          <cell r="J99" t="str">
            <v>n</v>
          </cell>
          <cell r="K99">
            <v>0</v>
          </cell>
          <cell r="L99">
            <v>0</v>
          </cell>
          <cell r="M99">
            <v>0</v>
          </cell>
          <cell r="O99">
            <v>0</v>
          </cell>
          <cell r="P99">
            <v>0</v>
          </cell>
          <cell r="Q99">
            <v>0.89724374489238445</v>
          </cell>
          <cell r="R99">
            <v>0.48203627480122119</v>
          </cell>
          <cell r="S99">
            <v>0.71978500000000001</v>
          </cell>
          <cell r="T99">
            <v>0</v>
          </cell>
          <cell r="U99">
            <v>0</v>
          </cell>
          <cell r="V99">
            <v>0</v>
          </cell>
          <cell r="W99">
            <v>0</v>
          </cell>
          <cell r="Y99">
            <v>20148</v>
          </cell>
          <cell r="Z99">
            <v>17327.384305</v>
          </cell>
          <cell r="AA99">
            <v>7430.3405549999998</v>
          </cell>
          <cell r="AB99">
            <v>24757.724859999998</v>
          </cell>
        </row>
        <row r="100">
          <cell r="A100">
            <v>3400129</v>
          </cell>
          <cell r="B100" t="str">
            <v>Lake Norman Regional Medical</v>
          </cell>
          <cell r="C100">
            <v>36433</v>
          </cell>
          <cell r="D100">
            <v>8231</v>
          </cell>
          <cell r="E100">
            <v>6</v>
          </cell>
          <cell r="F100">
            <v>0</v>
          </cell>
          <cell r="H100">
            <v>9375</v>
          </cell>
          <cell r="I100">
            <v>1361</v>
          </cell>
          <cell r="J100" t="str">
            <v>n</v>
          </cell>
          <cell r="K100">
            <v>0</v>
          </cell>
          <cell r="L100">
            <v>0</v>
          </cell>
          <cell r="M100">
            <v>0</v>
          </cell>
          <cell r="O100">
            <v>0</v>
          </cell>
          <cell r="P100">
            <v>0</v>
          </cell>
          <cell r="Q100">
            <v>0.35385324859253015</v>
          </cell>
          <cell r="R100">
            <v>0.25440072185602641</v>
          </cell>
          <cell r="S100">
            <v>0.324017</v>
          </cell>
          <cell r="T100">
            <v>0</v>
          </cell>
          <cell r="U100">
            <v>0</v>
          </cell>
          <cell r="V100">
            <v>0</v>
          </cell>
          <cell r="W100">
            <v>0</v>
          </cell>
          <cell r="Y100">
            <v>16245</v>
          </cell>
          <cell r="Z100">
            <v>2666.9839270000002</v>
          </cell>
          <cell r="AA100">
            <v>3037.6593750000002</v>
          </cell>
          <cell r="AB100">
            <v>5704.6433020000004</v>
          </cell>
        </row>
        <row r="101">
          <cell r="A101">
            <v>3400130</v>
          </cell>
          <cell r="B101" t="str">
            <v>Union Regional Medical Center</v>
          </cell>
          <cell r="C101">
            <v>37256</v>
          </cell>
          <cell r="D101">
            <v>1159729</v>
          </cell>
          <cell r="E101">
            <v>716</v>
          </cell>
          <cell r="F101">
            <v>453940</v>
          </cell>
          <cell r="H101">
            <v>728595</v>
          </cell>
          <cell r="I101">
            <v>229107</v>
          </cell>
          <cell r="J101" t="str">
            <v>n</v>
          </cell>
          <cell r="K101">
            <v>0</v>
          </cell>
          <cell r="L101">
            <v>0</v>
          </cell>
          <cell r="M101">
            <v>0</v>
          </cell>
          <cell r="O101">
            <v>0</v>
          </cell>
          <cell r="P101">
            <v>0</v>
          </cell>
          <cell r="Q101">
            <v>0.56049883494357067</v>
          </cell>
          <cell r="R101">
            <v>0.431519161584902</v>
          </cell>
          <cell r="S101">
            <v>0.52231300000000003</v>
          </cell>
          <cell r="T101">
            <v>0</v>
          </cell>
          <cell r="U101">
            <v>0</v>
          </cell>
          <cell r="V101">
            <v>0</v>
          </cell>
          <cell r="W101">
            <v>0</v>
          </cell>
          <cell r="Y101">
            <v>1205277</v>
          </cell>
          <cell r="Z101">
            <v>605741.533177</v>
          </cell>
          <cell r="AA101">
            <v>380554.640235</v>
          </cell>
          <cell r="AB101">
            <v>986296.17341200006</v>
          </cell>
        </row>
        <row r="102">
          <cell r="A102">
            <v>3400131</v>
          </cell>
          <cell r="B102" t="str">
            <v>Craven Regional Hospital</v>
          </cell>
          <cell r="C102">
            <v>37164</v>
          </cell>
          <cell r="D102">
            <v>16330</v>
          </cell>
          <cell r="E102">
            <v>12</v>
          </cell>
          <cell r="F102">
            <v>10414</v>
          </cell>
          <cell r="H102">
            <v>3000</v>
          </cell>
          <cell r="I102">
            <v>1411</v>
          </cell>
          <cell r="J102" t="str">
            <v>n</v>
          </cell>
          <cell r="K102">
            <v>0</v>
          </cell>
          <cell r="L102">
            <v>0</v>
          </cell>
          <cell r="M102">
            <v>0</v>
          </cell>
          <cell r="O102">
            <v>0</v>
          </cell>
          <cell r="P102">
            <v>0</v>
          </cell>
          <cell r="Q102">
            <v>0.52726711894973122</v>
          </cell>
          <cell r="R102">
            <v>0.53519007376802985</v>
          </cell>
          <cell r="S102">
            <v>0.52928699999999995</v>
          </cell>
          <cell r="T102">
            <v>0</v>
          </cell>
          <cell r="U102">
            <v>0</v>
          </cell>
          <cell r="V102">
            <v>0</v>
          </cell>
          <cell r="W102">
            <v>0</v>
          </cell>
          <cell r="Y102">
            <v>7505</v>
          </cell>
          <cell r="Z102">
            <v>8643.2567099999997</v>
          </cell>
          <cell r="AA102">
            <v>1587.8609999999999</v>
          </cell>
          <cell r="AB102">
            <v>10231.117709999999</v>
          </cell>
        </row>
        <row r="103">
          <cell r="A103">
            <v>3400132</v>
          </cell>
          <cell r="B103" t="str">
            <v>Maria Parham Hospital</v>
          </cell>
          <cell r="C103">
            <v>36433</v>
          </cell>
          <cell r="D103">
            <v>0</v>
          </cell>
          <cell r="E103">
            <v>0</v>
          </cell>
          <cell r="F103">
            <v>0</v>
          </cell>
          <cell r="H103">
            <v>0</v>
          </cell>
          <cell r="I103">
            <v>0</v>
          </cell>
          <cell r="J103" t="str">
            <v>n</v>
          </cell>
          <cell r="K103">
            <v>0</v>
          </cell>
          <cell r="L103">
            <v>0</v>
          </cell>
          <cell r="M103">
            <v>0</v>
          </cell>
          <cell r="O103">
            <v>0</v>
          </cell>
          <cell r="P103">
            <v>0</v>
          </cell>
          <cell r="Q103">
            <v>0.50616997010956222</v>
          </cell>
          <cell r="R103">
            <v>0.51323564068953265</v>
          </cell>
          <cell r="S103">
            <v>0.50881500000000002</v>
          </cell>
          <cell r="T103">
            <v>0</v>
          </cell>
          <cell r="U103">
            <v>0</v>
          </cell>
          <cell r="V103">
            <v>0</v>
          </cell>
          <cell r="W103">
            <v>0</v>
          </cell>
          <cell r="Y103">
            <v>0</v>
          </cell>
          <cell r="Z103">
            <v>0</v>
          </cell>
          <cell r="AA103">
            <v>0</v>
          </cell>
          <cell r="AB103">
            <v>0</v>
          </cell>
        </row>
        <row r="104">
          <cell r="A104">
            <v>3400133</v>
          </cell>
          <cell r="B104" t="str">
            <v>Martin General Hospital</v>
          </cell>
          <cell r="C104" t="str">
            <v>40/30/2001</v>
          </cell>
          <cell r="D104">
            <v>0</v>
          </cell>
          <cell r="E104">
            <v>0</v>
          </cell>
          <cell r="F104">
            <v>0</v>
          </cell>
          <cell r="H104">
            <v>0</v>
          </cell>
          <cell r="I104">
            <v>0</v>
          </cell>
          <cell r="J104" t="str">
            <v>n</v>
          </cell>
          <cell r="K104">
            <v>0</v>
          </cell>
          <cell r="L104">
            <v>0</v>
          </cell>
          <cell r="M104">
            <v>0</v>
          </cell>
          <cell r="O104">
            <v>0</v>
          </cell>
          <cell r="P104">
            <v>0</v>
          </cell>
          <cell r="Q104">
            <v>0.26763120529956064</v>
          </cell>
          <cell r="R104">
            <v>0.48016578876181976</v>
          </cell>
          <cell r="S104">
            <v>0.38606200000000002</v>
          </cell>
          <cell r="T104">
            <v>0</v>
          </cell>
          <cell r="U104">
            <v>0</v>
          </cell>
          <cell r="V104">
            <v>0</v>
          </cell>
          <cell r="W104">
            <v>0</v>
          </cell>
          <cell r="Y104">
            <v>0</v>
          </cell>
          <cell r="Z104">
            <v>0</v>
          </cell>
          <cell r="AA104">
            <v>0</v>
          </cell>
          <cell r="AB104">
            <v>0</v>
          </cell>
        </row>
        <row r="105">
          <cell r="A105">
            <v>3400141</v>
          </cell>
          <cell r="B105" t="str">
            <v>New Hanover Memorial Hospital</v>
          </cell>
          <cell r="C105">
            <v>37164</v>
          </cell>
          <cell r="D105">
            <v>289866</v>
          </cell>
          <cell r="E105">
            <v>161</v>
          </cell>
          <cell r="F105">
            <v>89488</v>
          </cell>
          <cell r="G105">
            <v>26865</v>
          </cell>
          <cell r="H105">
            <v>69835</v>
          </cell>
          <cell r="I105">
            <v>13187</v>
          </cell>
          <cell r="J105" t="str">
            <v>n</v>
          </cell>
          <cell r="K105">
            <v>0</v>
          </cell>
          <cell r="L105">
            <v>0</v>
          </cell>
          <cell r="M105">
            <v>0</v>
          </cell>
          <cell r="O105">
            <v>0</v>
          </cell>
          <cell r="P105">
            <v>0</v>
          </cell>
          <cell r="Q105">
            <v>0.49289885980748893</v>
          </cell>
          <cell r="R105">
            <v>0.45674677738850572</v>
          </cell>
          <cell r="S105">
            <v>0.48308099999999998</v>
          </cell>
          <cell r="T105">
            <v>0</v>
          </cell>
          <cell r="U105">
            <v>0</v>
          </cell>
          <cell r="V105">
            <v>0</v>
          </cell>
          <cell r="W105">
            <v>0</v>
          </cell>
          <cell r="Y105">
            <v>257026</v>
          </cell>
          <cell r="Z105">
            <v>140028.75714599999</v>
          </cell>
          <cell r="AA105">
            <v>33735.961635</v>
          </cell>
          <cell r="AB105">
            <v>173764.718781</v>
          </cell>
        </row>
        <row r="106">
          <cell r="A106">
            <v>3400142</v>
          </cell>
          <cell r="B106" t="str">
            <v>Carteret General Hospital</v>
          </cell>
          <cell r="C106">
            <v>37164</v>
          </cell>
          <cell r="D106">
            <v>0</v>
          </cell>
          <cell r="E106">
            <v>0</v>
          </cell>
          <cell r="F106">
            <v>0</v>
          </cell>
          <cell r="H106">
            <v>0</v>
          </cell>
          <cell r="I106">
            <v>0</v>
          </cell>
          <cell r="J106" t="str">
            <v>n</v>
          </cell>
          <cell r="Q106">
            <v>0.65427306779803629</v>
          </cell>
          <cell r="R106">
            <v>0.5171347574758679</v>
          </cell>
          <cell r="S106">
            <v>0.60515200000000002</v>
          </cell>
          <cell r="T106">
            <v>0</v>
          </cell>
          <cell r="U106">
            <v>0</v>
          </cell>
          <cell r="V106">
            <v>0</v>
          </cell>
          <cell r="W106">
            <v>0</v>
          </cell>
          <cell r="Y106">
            <v>0</v>
          </cell>
          <cell r="Z106">
            <v>0</v>
          </cell>
          <cell r="AA106">
            <v>0</v>
          </cell>
          <cell r="AB106">
            <v>0</v>
          </cell>
        </row>
        <row r="107">
          <cell r="A107">
            <v>3400143</v>
          </cell>
          <cell r="B107" t="str">
            <v>Catawba Valley Medical Center</v>
          </cell>
          <cell r="C107">
            <v>36707</v>
          </cell>
          <cell r="D107">
            <v>0</v>
          </cell>
          <cell r="E107">
            <v>0</v>
          </cell>
          <cell r="F107">
            <v>0</v>
          </cell>
          <cell r="H107">
            <v>0</v>
          </cell>
          <cell r="I107">
            <v>0</v>
          </cell>
          <cell r="J107" t="str">
            <v>n</v>
          </cell>
          <cell r="K107">
            <v>0</v>
          </cell>
          <cell r="L107">
            <v>0</v>
          </cell>
          <cell r="M107">
            <v>0</v>
          </cell>
          <cell r="O107">
            <v>0</v>
          </cell>
          <cell r="P107">
            <v>0</v>
          </cell>
          <cell r="Q107">
            <v>0.71149852245233036</v>
          </cell>
          <cell r="R107">
            <v>0.39179688129908247</v>
          </cell>
          <cell r="S107">
            <v>0.61781600000000003</v>
          </cell>
          <cell r="T107">
            <v>0</v>
          </cell>
          <cell r="U107">
            <v>0</v>
          </cell>
          <cell r="V107">
            <v>0</v>
          </cell>
          <cell r="W107">
            <v>0</v>
          </cell>
          <cell r="Y107">
            <v>0</v>
          </cell>
          <cell r="Z107">
            <v>0</v>
          </cell>
          <cell r="AA107">
            <v>0</v>
          </cell>
          <cell r="AB107">
            <v>0</v>
          </cell>
        </row>
        <row r="108">
          <cell r="A108">
            <v>3400144</v>
          </cell>
          <cell r="B108" t="str">
            <v>Davis Medical Center</v>
          </cell>
          <cell r="C108">
            <v>36799</v>
          </cell>
          <cell r="D108">
            <v>0</v>
          </cell>
          <cell r="E108">
            <v>0</v>
          </cell>
          <cell r="F108">
            <v>0</v>
          </cell>
          <cell r="H108">
            <v>0</v>
          </cell>
          <cell r="I108">
            <v>0</v>
          </cell>
          <cell r="J108" t="str">
            <v>n</v>
          </cell>
          <cell r="K108">
            <v>0</v>
          </cell>
          <cell r="L108">
            <v>0</v>
          </cell>
          <cell r="M108">
            <v>0</v>
          </cell>
          <cell r="O108">
            <v>0</v>
          </cell>
          <cell r="P108">
            <v>0</v>
          </cell>
          <cell r="Q108">
            <v>0.55589351663700881</v>
          </cell>
          <cell r="R108">
            <v>0.39544461640458606</v>
          </cell>
          <cell r="S108">
            <v>0.502772</v>
          </cell>
          <cell r="T108">
            <v>0</v>
          </cell>
          <cell r="U108">
            <v>0</v>
          </cell>
          <cell r="V108">
            <v>0</v>
          </cell>
          <cell r="W108">
            <v>0</v>
          </cell>
          <cell r="Y108">
            <v>0</v>
          </cell>
          <cell r="Z108">
            <v>0</v>
          </cell>
          <cell r="AA108">
            <v>0</v>
          </cell>
          <cell r="AB108">
            <v>0</v>
          </cell>
        </row>
        <row r="109">
          <cell r="A109">
            <v>3400145</v>
          </cell>
          <cell r="B109" t="str">
            <v>Lincoln Medical Center</v>
          </cell>
          <cell r="C109">
            <v>37164</v>
          </cell>
          <cell r="D109">
            <v>0</v>
          </cell>
          <cell r="E109">
            <v>0</v>
          </cell>
          <cell r="F109">
            <v>0</v>
          </cell>
          <cell r="H109">
            <v>0</v>
          </cell>
          <cell r="I109">
            <v>0</v>
          </cell>
          <cell r="J109" t="str">
            <v>n</v>
          </cell>
          <cell r="K109">
            <v>0</v>
          </cell>
          <cell r="L109">
            <v>0</v>
          </cell>
          <cell r="M109">
            <v>0</v>
          </cell>
          <cell r="O109">
            <v>0</v>
          </cell>
          <cell r="P109">
            <v>0</v>
          </cell>
          <cell r="Q109">
            <v>0.50005789762745634</v>
          </cell>
          <cell r="R109">
            <v>0.47579474196775201</v>
          </cell>
          <cell r="S109">
            <v>0.49012899999999998</v>
          </cell>
          <cell r="T109">
            <v>0</v>
          </cell>
          <cell r="U109">
            <v>0</v>
          </cell>
          <cell r="V109">
            <v>0</v>
          </cell>
          <cell r="W109">
            <v>0</v>
          </cell>
          <cell r="Y109">
            <v>0</v>
          </cell>
          <cell r="Z109">
            <v>0</v>
          </cell>
          <cell r="AA109">
            <v>0</v>
          </cell>
          <cell r="AB109">
            <v>0</v>
          </cell>
        </row>
        <row r="110">
          <cell r="A110">
            <v>3400146</v>
          </cell>
          <cell r="B110" t="str">
            <v>Highland-Cashiers Hospital</v>
          </cell>
          <cell r="C110">
            <v>36433</v>
          </cell>
          <cell r="D110">
            <v>0</v>
          </cell>
          <cell r="E110">
            <v>0</v>
          </cell>
          <cell r="F110">
            <v>0</v>
          </cell>
          <cell r="H110">
            <v>0</v>
          </cell>
          <cell r="I110">
            <v>0</v>
          </cell>
          <cell r="J110" t="str">
            <v>n</v>
          </cell>
          <cell r="K110">
            <v>0</v>
          </cell>
          <cell r="L110">
            <v>0</v>
          </cell>
          <cell r="M110">
            <v>0</v>
          </cell>
          <cell r="O110">
            <v>0</v>
          </cell>
          <cell r="P110">
            <v>0</v>
          </cell>
          <cell r="Q110">
            <v>0.67533134816371809</v>
          </cell>
          <cell r="R110">
            <v>0.42555518864030378</v>
          </cell>
          <cell r="S110">
            <v>0.54273300000000002</v>
          </cell>
          <cell r="T110">
            <v>0</v>
          </cell>
          <cell r="U110">
            <v>0</v>
          </cell>
          <cell r="V110">
            <v>0</v>
          </cell>
          <cell r="W110">
            <v>0</v>
          </cell>
          <cell r="Y110">
            <v>0</v>
          </cell>
          <cell r="Z110">
            <v>0</v>
          </cell>
          <cell r="AA110">
            <v>0</v>
          </cell>
          <cell r="AB110">
            <v>0</v>
          </cell>
        </row>
        <row r="111">
          <cell r="A111">
            <v>3400147</v>
          </cell>
          <cell r="B111" t="str">
            <v>Nash General Hospital</v>
          </cell>
          <cell r="C111">
            <v>37164</v>
          </cell>
          <cell r="D111">
            <v>0</v>
          </cell>
          <cell r="E111">
            <v>0</v>
          </cell>
          <cell r="F111">
            <v>0</v>
          </cell>
          <cell r="H111">
            <v>0</v>
          </cell>
          <cell r="I111">
            <v>0</v>
          </cell>
          <cell r="J111" t="str">
            <v>n</v>
          </cell>
          <cell r="K111">
            <v>0</v>
          </cell>
          <cell r="L111">
            <v>0</v>
          </cell>
          <cell r="M111">
            <v>0</v>
          </cell>
          <cell r="O111">
            <v>0</v>
          </cell>
          <cell r="P111">
            <v>0</v>
          </cell>
          <cell r="Q111">
            <v>0.62370355992004411</v>
          </cell>
          <cell r="R111">
            <v>0.53482465259491407</v>
          </cell>
          <cell r="S111">
            <v>0.60217900000000002</v>
          </cell>
          <cell r="T111">
            <v>0</v>
          </cell>
          <cell r="U111">
            <v>0</v>
          </cell>
          <cell r="V111">
            <v>0</v>
          </cell>
          <cell r="W111">
            <v>0</v>
          </cell>
          <cell r="Y111">
            <v>0</v>
          </cell>
          <cell r="Z111">
            <v>0</v>
          </cell>
          <cell r="AA111">
            <v>0</v>
          </cell>
          <cell r="AB111">
            <v>0</v>
          </cell>
        </row>
        <row r="112">
          <cell r="A112">
            <v>3400148</v>
          </cell>
          <cell r="B112" t="str">
            <v>Medical Park Hospital</v>
          </cell>
          <cell r="C112">
            <v>36525</v>
          </cell>
          <cell r="D112">
            <v>0</v>
          </cell>
          <cell r="E112">
            <v>0</v>
          </cell>
          <cell r="F112">
            <v>0</v>
          </cell>
          <cell r="H112">
            <v>0</v>
          </cell>
          <cell r="I112">
            <v>0</v>
          </cell>
          <cell r="J112" t="str">
            <v>n</v>
          </cell>
          <cell r="K112">
            <v>0</v>
          </cell>
          <cell r="L112">
            <v>0</v>
          </cell>
          <cell r="M112">
            <v>0</v>
          </cell>
          <cell r="O112">
            <v>0</v>
          </cell>
          <cell r="P112">
            <v>0</v>
          </cell>
          <cell r="Q112">
            <v>0.79288667179830463</v>
          </cell>
          <cell r="R112">
            <v>0.6037713539313958</v>
          </cell>
          <cell r="S112">
            <v>0.64680899999999997</v>
          </cell>
          <cell r="T112">
            <v>0</v>
          </cell>
          <cell r="U112">
            <v>0</v>
          </cell>
          <cell r="V112">
            <v>0</v>
          </cell>
          <cell r="W112">
            <v>0</v>
          </cell>
          <cell r="Y112">
            <v>0</v>
          </cell>
          <cell r="Z112">
            <v>0</v>
          </cell>
          <cell r="AA112">
            <v>0</v>
          </cell>
          <cell r="AB112">
            <v>0</v>
          </cell>
        </row>
        <row r="113">
          <cell r="A113">
            <v>3400151</v>
          </cell>
          <cell r="B113" t="str">
            <v>Halifax Memorial Hospital</v>
          </cell>
          <cell r="C113">
            <v>36433</v>
          </cell>
          <cell r="D113">
            <v>152708</v>
          </cell>
          <cell r="E113">
            <v>127</v>
          </cell>
          <cell r="F113">
            <v>29768</v>
          </cell>
          <cell r="H113">
            <v>74368</v>
          </cell>
          <cell r="I113">
            <v>22473</v>
          </cell>
          <cell r="J113" t="str">
            <v>n</v>
          </cell>
          <cell r="K113">
            <v>0</v>
          </cell>
          <cell r="L113">
            <v>0</v>
          </cell>
          <cell r="M113">
            <v>0</v>
          </cell>
          <cell r="O113">
            <v>0</v>
          </cell>
          <cell r="P113">
            <v>0</v>
          </cell>
          <cell r="Q113">
            <v>0.62505543915252693</v>
          </cell>
          <cell r="R113">
            <v>0.42090870313462947</v>
          </cell>
          <cell r="S113">
            <v>0.556334</v>
          </cell>
          <cell r="T113">
            <v>0</v>
          </cell>
          <cell r="U113">
            <v>0</v>
          </cell>
          <cell r="V113">
            <v>0</v>
          </cell>
          <cell r="W113">
            <v>0</v>
          </cell>
          <cell r="Y113">
            <v>174835</v>
          </cell>
          <cell r="Z113">
            <v>84956.652472000002</v>
          </cell>
          <cell r="AA113">
            <v>41373.446911999999</v>
          </cell>
          <cell r="AB113">
            <v>126330.099384</v>
          </cell>
        </row>
        <row r="114">
          <cell r="A114">
            <v>3400153</v>
          </cell>
          <cell r="B114" t="str">
            <v>Presbyterian Orthopadic Hospital</v>
          </cell>
          <cell r="C114">
            <v>36525</v>
          </cell>
          <cell r="D114">
            <v>59898</v>
          </cell>
          <cell r="E114">
            <v>9</v>
          </cell>
          <cell r="F114">
            <v>1188</v>
          </cell>
          <cell r="H114">
            <v>31467</v>
          </cell>
          <cell r="I114">
            <v>2688</v>
          </cell>
          <cell r="J114" t="str">
            <v>n</v>
          </cell>
          <cell r="K114">
            <v>61633</v>
          </cell>
          <cell r="L114">
            <v>16</v>
          </cell>
          <cell r="M114">
            <v>8000</v>
          </cell>
          <cell r="O114">
            <v>83612</v>
          </cell>
          <cell r="P114">
            <v>23383</v>
          </cell>
          <cell r="Q114">
            <v>0.39669117478774724</v>
          </cell>
          <cell r="R114">
            <v>0.37083928249311326</v>
          </cell>
          <cell r="S114">
            <v>0.38622299999999998</v>
          </cell>
          <cell r="T114">
            <v>113862</v>
          </cell>
          <cell r="U114">
            <v>24449.267175693225</v>
          </cell>
          <cell r="V114">
            <v>31006.614087814185</v>
          </cell>
          <cell r="W114">
            <v>55455.881263507414</v>
          </cell>
          <cell r="Y114">
            <v>87489</v>
          </cell>
          <cell r="Z114">
            <v>23133.985253999999</v>
          </cell>
          <cell r="AA114">
            <v>12153.279140999999</v>
          </cell>
          <cell r="AB114">
            <v>35287.264394999998</v>
          </cell>
        </row>
        <row r="115">
          <cell r="A115">
            <v>3400155</v>
          </cell>
          <cell r="B115" t="str">
            <v>Durham Regional Hospital</v>
          </cell>
          <cell r="C115">
            <v>37072</v>
          </cell>
          <cell r="D115">
            <v>125334</v>
          </cell>
          <cell r="E115">
            <v>35</v>
          </cell>
          <cell r="F115">
            <v>10751</v>
          </cell>
          <cell r="H115">
            <v>41414</v>
          </cell>
          <cell r="I115">
            <v>7057</v>
          </cell>
          <cell r="J115" t="str">
            <v>n</v>
          </cell>
          <cell r="K115">
            <v>0</v>
          </cell>
          <cell r="L115">
            <v>0</v>
          </cell>
          <cell r="M115">
            <v>0</v>
          </cell>
          <cell r="O115">
            <v>0</v>
          </cell>
          <cell r="P115">
            <v>0</v>
          </cell>
          <cell r="Q115">
            <v>0.68588614448785867</v>
          </cell>
          <cell r="R115">
            <v>0.44967053954399222</v>
          </cell>
          <cell r="S115">
            <v>0.62311399999999995</v>
          </cell>
          <cell r="T115">
            <v>0</v>
          </cell>
          <cell r="U115">
            <v>0</v>
          </cell>
          <cell r="V115">
            <v>0</v>
          </cell>
          <cell r="W115">
            <v>0</v>
          </cell>
          <cell r="Y115">
            <v>148940</v>
          </cell>
          <cell r="Z115">
            <v>78097.370075999992</v>
          </cell>
          <cell r="AA115">
            <v>25805.643195999997</v>
          </cell>
          <cell r="AB115">
            <v>103903.01327199998</v>
          </cell>
        </row>
        <row r="116">
          <cell r="A116">
            <v>3400158</v>
          </cell>
          <cell r="B116" t="str">
            <v>Brunswick County Hospital</v>
          </cell>
          <cell r="C116">
            <v>36341</v>
          </cell>
          <cell r="D116">
            <v>14998</v>
          </cell>
          <cell r="E116">
            <v>17</v>
          </cell>
          <cell r="H116">
            <v>10135</v>
          </cell>
          <cell r="J116" t="str">
            <v>n</v>
          </cell>
          <cell r="K116">
            <v>0</v>
          </cell>
          <cell r="L116">
            <v>0</v>
          </cell>
          <cell r="M116">
            <v>0</v>
          </cell>
          <cell r="O116">
            <v>0</v>
          </cell>
          <cell r="P116">
            <v>0</v>
          </cell>
          <cell r="Q116">
            <v>0.53637276559701363</v>
          </cell>
          <cell r="R116">
            <v>0.42752840881675069</v>
          </cell>
          <cell r="S116">
            <v>0.49770700000000001</v>
          </cell>
          <cell r="T116">
            <v>0</v>
          </cell>
          <cell r="U116">
            <v>0</v>
          </cell>
          <cell r="V116">
            <v>0</v>
          </cell>
          <cell r="W116">
            <v>0</v>
          </cell>
          <cell r="Y116">
            <v>25133</v>
          </cell>
          <cell r="Z116">
            <v>7464.6095860000005</v>
          </cell>
          <cell r="AA116">
            <v>5044.2604449999999</v>
          </cell>
          <cell r="AB116">
            <v>12508.870031</v>
          </cell>
        </row>
        <row r="117">
          <cell r="A117">
            <v>3400159</v>
          </cell>
          <cell r="B117" t="str">
            <v>Person County Memorial Hospital</v>
          </cell>
          <cell r="C117">
            <v>36433</v>
          </cell>
          <cell r="D117">
            <v>0</v>
          </cell>
          <cell r="E117">
            <v>0</v>
          </cell>
          <cell r="F117">
            <v>0</v>
          </cell>
          <cell r="H117">
            <v>832</v>
          </cell>
          <cell r="I117">
            <v>661</v>
          </cell>
          <cell r="J117" t="str">
            <v>n</v>
          </cell>
          <cell r="K117">
            <v>0</v>
          </cell>
          <cell r="L117">
            <v>0</v>
          </cell>
          <cell r="M117">
            <v>0</v>
          </cell>
          <cell r="Q117">
            <v>0.5928501989793159</v>
          </cell>
          <cell r="R117">
            <v>0.4474121543723274</v>
          </cell>
          <cell r="S117">
            <v>0.525806</v>
          </cell>
          <cell r="T117">
            <v>0</v>
          </cell>
          <cell r="U117">
            <v>0</v>
          </cell>
          <cell r="V117">
            <v>0</v>
          </cell>
          <cell r="W117">
            <v>0</v>
          </cell>
          <cell r="Y117">
            <v>171</v>
          </cell>
          <cell r="Z117">
            <v>0</v>
          </cell>
          <cell r="AA117">
            <v>437.47059200000001</v>
          </cell>
          <cell r="AB117">
            <v>437.47059200000001</v>
          </cell>
        </row>
        <row r="118">
          <cell r="A118">
            <v>3400160</v>
          </cell>
          <cell r="B118" t="str">
            <v>Murphy Medical Center</v>
          </cell>
          <cell r="C118">
            <v>36341</v>
          </cell>
          <cell r="D118">
            <v>0</v>
          </cell>
          <cell r="E118">
            <v>0</v>
          </cell>
          <cell r="F118">
            <v>0</v>
          </cell>
          <cell r="H118">
            <v>0</v>
          </cell>
          <cell r="I118">
            <v>0</v>
          </cell>
          <cell r="J118" t="str">
            <v>n</v>
          </cell>
          <cell r="K118">
            <v>0</v>
          </cell>
          <cell r="L118">
            <v>0</v>
          </cell>
          <cell r="M118">
            <v>0</v>
          </cell>
          <cell r="O118">
            <v>0</v>
          </cell>
          <cell r="P118">
            <v>0</v>
          </cell>
          <cell r="Q118">
            <v>0.52176700649910757</v>
          </cell>
          <cell r="R118">
            <v>0.39061896281176534</v>
          </cell>
          <cell r="S118">
            <v>0.47006199999999998</v>
          </cell>
          <cell r="T118">
            <v>0</v>
          </cell>
          <cell r="U118">
            <v>0</v>
          </cell>
          <cell r="V118">
            <v>0</v>
          </cell>
          <cell r="W118">
            <v>0</v>
          </cell>
          <cell r="Y118">
            <v>0</v>
          </cell>
          <cell r="Z118">
            <v>0</v>
          </cell>
          <cell r="AA118">
            <v>0</v>
          </cell>
          <cell r="AB118">
            <v>0</v>
          </cell>
        </row>
        <row r="119">
          <cell r="A119">
            <v>3400164</v>
          </cell>
          <cell r="B119" t="str">
            <v>Highsmith-Rainey Hospital Closed</v>
          </cell>
          <cell r="C119">
            <v>35703</v>
          </cell>
          <cell r="J119" t="str">
            <v>n</v>
          </cell>
          <cell r="Q119" t="e">
            <v>#N/A</v>
          </cell>
          <cell r="R119" t="e">
            <v>#N/A</v>
          </cell>
          <cell r="S119" t="e">
            <v>#N/A</v>
          </cell>
          <cell r="T119">
            <v>0</v>
          </cell>
          <cell r="U119" t="e">
            <v>#N/A</v>
          </cell>
          <cell r="V119" t="e">
            <v>#N/A</v>
          </cell>
          <cell r="W119" t="e">
            <v>#N/A</v>
          </cell>
          <cell r="Y119">
            <v>0</v>
          </cell>
          <cell r="Z119" t="e">
            <v>#N/A</v>
          </cell>
          <cell r="AA119" t="e">
            <v>#N/A</v>
          </cell>
          <cell r="AB119" t="e">
            <v>#N/A</v>
          </cell>
        </row>
        <row r="120">
          <cell r="A120">
            <v>3400166</v>
          </cell>
          <cell r="B120" t="str">
            <v>University Memorial Hospital</v>
          </cell>
          <cell r="C120">
            <v>37256</v>
          </cell>
          <cell r="D120">
            <v>28989.07</v>
          </cell>
          <cell r="E120">
            <v>13</v>
          </cell>
          <cell r="F120">
            <v>11032.42</v>
          </cell>
          <cell r="H120">
            <v>3504.22</v>
          </cell>
          <cell r="I120">
            <v>1451.21</v>
          </cell>
          <cell r="J120" t="str">
            <v>n</v>
          </cell>
          <cell r="K120">
            <v>2814199</v>
          </cell>
          <cell r="L120">
            <v>1694</v>
          </cell>
          <cell r="M120">
            <v>1033612</v>
          </cell>
          <cell r="O120">
            <v>2644568</v>
          </cell>
          <cell r="P120">
            <v>1616343</v>
          </cell>
          <cell r="Q120">
            <v>0.5585195756967769</v>
          </cell>
          <cell r="R120">
            <v>0.45690537993704838</v>
          </cell>
          <cell r="S120">
            <v>0.527312</v>
          </cell>
          <cell r="T120">
            <v>2808812</v>
          </cell>
          <cell r="U120">
            <v>1571785.2314062938</v>
          </cell>
          <cell r="V120">
            <v>1208317.3468093602</v>
          </cell>
          <cell r="W120">
            <v>2780102.578215654</v>
          </cell>
          <cell r="Y120">
            <v>20009.660000000003</v>
          </cell>
          <cell r="Z120">
            <v>15286.28447984</v>
          </cell>
          <cell r="AA120">
            <v>1847.8172566399999</v>
          </cell>
          <cell r="AB120">
            <v>17134.101736479999</v>
          </cell>
        </row>
        <row r="121">
          <cell r="A121">
            <v>3400171</v>
          </cell>
          <cell r="B121" t="str">
            <v>Presbyterian Hospital Matthews</v>
          </cell>
          <cell r="C121">
            <v>36891</v>
          </cell>
          <cell r="D121">
            <v>160543</v>
          </cell>
          <cell r="E121">
            <v>102</v>
          </cell>
          <cell r="F121">
            <v>49832</v>
          </cell>
          <cell r="H121">
            <v>91487</v>
          </cell>
          <cell r="I121">
            <v>9084</v>
          </cell>
          <cell r="J121" t="str">
            <v>n</v>
          </cell>
          <cell r="K121">
            <v>718950</v>
          </cell>
          <cell r="L121">
            <v>534</v>
          </cell>
          <cell r="M121">
            <v>344550</v>
          </cell>
          <cell r="O121">
            <v>450883</v>
          </cell>
          <cell r="P121">
            <v>133555</v>
          </cell>
          <cell r="Q121">
            <v>0.56391364826833368</v>
          </cell>
          <cell r="R121">
            <v>0.51361047541342464</v>
          </cell>
          <cell r="S121">
            <v>0.54766099999999995</v>
          </cell>
          <cell r="T121">
            <v>691728</v>
          </cell>
          <cell r="U121">
            <v>405425.71742251847</v>
          </cell>
          <cell r="V121">
            <v>231578.23198583114</v>
          </cell>
          <cell r="W121">
            <v>637003.94940834958</v>
          </cell>
          <cell r="Y121">
            <v>193114</v>
          </cell>
          <cell r="Z121">
            <v>87923.139922999995</v>
          </cell>
          <cell r="AA121">
            <v>50103.861906999999</v>
          </cell>
          <cell r="AB121">
            <v>138027.00182999999</v>
          </cell>
        </row>
        <row r="122">
          <cell r="A122">
            <v>3400173</v>
          </cell>
          <cell r="B122" t="str">
            <v>Western Wake</v>
          </cell>
          <cell r="C122">
            <v>37164</v>
          </cell>
          <cell r="D122">
            <v>22328.66</v>
          </cell>
          <cell r="E122">
            <v>8</v>
          </cell>
          <cell r="F122">
            <v>0</v>
          </cell>
          <cell r="H122">
            <v>15595.4</v>
          </cell>
          <cell r="I122">
            <v>0</v>
          </cell>
          <cell r="J122" t="str">
            <v>n</v>
          </cell>
          <cell r="K122">
            <v>0</v>
          </cell>
          <cell r="L122">
            <v>0</v>
          </cell>
          <cell r="M122">
            <v>0</v>
          </cell>
          <cell r="O122">
            <v>0</v>
          </cell>
          <cell r="P122">
            <v>0</v>
          </cell>
          <cell r="Q122">
            <v>0.46841678031040979</v>
          </cell>
          <cell r="R122">
            <v>0.43379034804634048</v>
          </cell>
          <cell r="S122">
            <v>0.45570699999999997</v>
          </cell>
          <cell r="T122">
            <v>0</v>
          </cell>
          <cell r="U122">
            <v>0</v>
          </cell>
          <cell r="V122">
            <v>0</v>
          </cell>
          <cell r="W122">
            <v>0</v>
          </cell>
          <cell r="Y122">
            <v>37924.06</v>
          </cell>
          <cell r="Z122">
            <v>10175.32666262</v>
          </cell>
          <cell r="AA122">
            <v>7106.9329477999991</v>
          </cell>
          <cell r="AB122">
            <v>17282.259610419998</v>
          </cell>
        </row>
        <row r="123">
          <cell r="A123">
            <v>3401303</v>
          </cell>
          <cell r="B123" t="str">
            <v>First Health Montgomery Memorial Hospital</v>
          </cell>
          <cell r="C123">
            <v>36433</v>
          </cell>
          <cell r="D123">
            <v>0</v>
          </cell>
          <cell r="E123">
            <v>0</v>
          </cell>
          <cell r="F123">
            <v>0</v>
          </cell>
          <cell r="H123">
            <v>1240</v>
          </cell>
          <cell r="I123">
            <v>35</v>
          </cell>
          <cell r="J123" t="str">
            <v>n</v>
          </cell>
          <cell r="K123">
            <v>0</v>
          </cell>
          <cell r="L123">
            <v>0</v>
          </cell>
          <cell r="M123">
            <v>0</v>
          </cell>
          <cell r="O123">
            <v>0</v>
          </cell>
          <cell r="P123">
            <v>0</v>
          </cell>
          <cell r="Q123">
            <v>0.77740001936870384</v>
          </cell>
          <cell r="R123">
            <v>0.5120305528096889</v>
          </cell>
          <cell r="S123">
            <v>0.60423400000000005</v>
          </cell>
          <cell r="T123">
            <v>0</v>
          </cell>
          <cell r="U123">
            <v>0</v>
          </cell>
          <cell r="V123">
            <v>0</v>
          </cell>
          <cell r="W123">
            <v>0</v>
          </cell>
          <cell r="Y123">
            <v>1205</v>
          </cell>
          <cell r="Z123">
            <v>0</v>
          </cell>
          <cell r="AA123">
            <v>749.25016000000005</v>
          </cell>
          <cell r="AB123">
            <v>749.25016000000005</v>
          </cell>
        </row>
        <row r="124">
          <cell r="A124">
            <v>3401304</v>
          </cell>
          <cell r="B124" t="str">
            <v>Bertie Memorial Hospital</v>
          </cell>
          <cell r="C124">
            <v>37164</v>
          </cell>
          <cell r="D124">
            <v>0</v>
          </cell>
          <cell r="E124">
            <v>0</v>
          </cell>
          <cell r="F124">
            <v>0</v>
          </cell>
          <cell r="H124">
            <v>0</v>
          </cell>
          <cell r="I124">
            <v>0</v>
          </cell>
          <cell r="J124" t="str">
            <v>n</v>
          </cell>
          <cell r="K124">
            <v>0</v>
          </cell>
          <cell r="L124">
            <v>0</v>
          </cell>
          <cell r="M124">
            <v>0</v>
          </cell>
          <cell r="O124">
            <v>0</v>
          </cell>
          <cell r="P124">
            <v>0</v>
          </cell>
          <cell r="Q124">
            <v>1.1039220724989158</v>
          </cell>
          <cell r="R124">
            <v>0.62704133920101024</v>
          </cell>
          <cell r="S124">
            <v>0.70570900000000003</v>
          </cell>
          <cell r="T124">
            <v>0</v>
          </cell>
          <cell r="U124">
            <v>0</v>
          </cell>
          <cell r="V124">
            <v>0</v>
          </cell>
          <cell r="W124">
            <v>0</v>
          </cell>
          <cell r="Y124">
            <v>0</v>
          </cell>
          <cell r="Z124">
            <v>0</v>
          </cell>
          <cell r="AA124">
            <v>0</v>
          </cell>
          <cell r="AB124">
            <v>0</v>
          </cell>
        </row>
        <row r="125">
          <cell r="A125">
            <v>3401305</v>
          </cell>
          <cell r="B125" t="str">
            <v>Swain County Hospital</v>
          </cell>
          <cell r="C125">
            <v>36433</v>
          </cell>
          <cell r="D125">
            <v>0</v>
          </cell>
          <cell r="E125">
            <v>0</v>
          </cell>
          <cell r="F125">
            <v>0</v>
          </cell>
          <cell r="H125">
            <v>0</v>
          </cell>
          <cell r="I125">
            <v>0</v>
          </cell>
          <cell r="J125" t="str">
            <v>n</v>
          </cell>
          <cell r="K125">
            <v>0</v>
          </cell>
          <cell r="L125">
            <v>0</v>
          </cell>
          <cell r="M125">
            <v>0</v>
          </cell>
          <cell r="O125">
            <v>0</v>
          </cell>
          <cell r="P125">
            <v>0</v>
          </cell>
          <cell r="Q125">
            <v>0.9905357764756918</v>
          </cell>
          <cell r="R125">
            <v>0.95876721923885122</v>
          </cell>
          <cell r="S125">
            <v>0.97052899999999998</v>
          </cell>
          <cell r="T125">
            <v>0</v>
          </cell>
          <cell r="U125">
            <v>0</v>
          </cell>
          <cell r="V125">
            <v>0</v>
          </cell>
          <cell r="W125">
            <v>0</v>
          </cell>
          <cell r="Y125">
            <v>0</v>
          </cell>
          <cell r="Z125">
            <v>0</v>
          </cell>
          <cell r="AA125">
            <v>0</v>
          </cell>
          <cell r="AB125">
            <v>0</v>
          </cell>
        </row>
        <row r="126">
          <cell r="A126">
            <v>3401309</v>
          </cell>
          <cell r="B126" t="str">
            <v>District Memorial Hospital</v>
          </cell>
          <cell r="C126">
            <v>36068</v>
          </cell>
          <cell r="J126" t="str">
            <v>n</v>
          </cell>
          <cell r="Q126">
            <v>0.77323319005019497</v>
          </cell>
          <cell r="R126">
            <v>0.63058955685041007</v>
          </cell>
          <cell r="S126">
            <v>0.68452000000000002</v>
          </cell>
          <cell r="T126">
            <v>0</v>
          </cell>
          <cell r="U126">
            <v>0</v>
          </cell>
          <cell r="V126">
            <v>0</v>
          </cell>
          <cell r="W126">
            <v>0</v>
          </cell>
          <cell r="Y126">
            <v>0</v>
          </cell>
          <cell r="Z126">
            <v>0</v>
          </cell>
          <cell r="AA126">
            <v>0</v>
          </cell>
          <cell r="AB126">
            <v>0</v>
          </cell>
        </row>
        <row r="127">
          <cell r="A127">
            <v>3403026</v>
          </cell>
          <cell r="B127" t="str">
            <v>Charlotte Rehabilitation</v>
          </cell>
          <cell r="C127">
            <v>37256</v>
          </cell>
          <cell r="D127">
            <v>205112</v>
          </cell>
          <cell r="E127">
            <v>159</v>
          </cell>
          <cell r="F127">
            <v>10</v>
          </cell>
          <cell r="H127">
            <v>19795</v>
          </cell>
          <cell r="I127">
            <v>32</v>
          </cell>
          <cell r="J127" t="str">
            <v>n</v>
          </cell>
          <cell r="K127">
            <v>459156</v>
          </cell>
          <cell r="L127">
            <v>362</v>
          </cell>
          <cell r="M127">
            <v>249559</v>
          </cell>
          <cell r="O127">
            <v>292435</v>
          </cell>
          <cell r="P127">
            <v>149872</v>
          </cell>
          <cell r="Q127">
            <v>0.66869082220826537</v>
          </cell>
          <cell r="R127">
            <v>1.3085645271079145</v>
          </cell>
          <cell r="S127">
            <v>0.75576699999999997</v>
          </cell>
          <cell r="T127">
            <v>352160</v>
          </cell>
          <cell r="U127">
            <v>307033.40316185827</v>
          </cell>
          <cell r="V127">
            <v>382670.06748480297</v>
          </cell>
          <cell r="W127">
            <v>689703.47064666124</v>
          </cell>
          <cell r="Y127">
            <v>224865</v>
          </cell>
          <cell r="Z127">
            <v>155016.88090399999</v>
          </cell>
          <cell r="AA127">
            <v>14960.407765</v>
          </cell>
          <cell r="AB127">
            <v>169977.288669</v>
          </cell>
        </row>
        <row r="129">
          <cell r="B129" t="str">
            <v>total</v>
          </cell>
          <cell r="D129">
            <v>39220830.719999999</v>
          </cell>
          <cell r="E129">
            <v>14802</v>
          </cell>
          <cell r="F129">
            <v>13357789.68</v>
          </cell>
          <cell r="G129">
            <v>181283</v>
          </cell>
          <cell r="H129">
            <v>8434439.1300000008</v>
          </cell>
          <cell r="I129">
            <v>2479226.2999999998</v>
          </cell>
          <cell r="J129">
            <v>0</v>
          </cell>
          <cell r="K129">
            <v>51707352.439999998</v>
          </cell>
          <cell r="L129">
            <v>24265</v>
          </cell>
          <cell r="M129">
            <v>16640976.199999999</v>
          </cell>
          <cell r="N129">
            <v>0</v>
          </cell>
          <cell r="O129">
            <v>27221928.990000002</v>
          </cell>
          <cell r="P129">
            <v>13348942.92</v>
          </cell>
          <cell r="S129" t="e">
            <v>#N/A</v>
          </cell>
          <cell r="T129">
            <v>48939362.310000002</v>
          </cell>
          <cell r="U129" t="e">
            <v>#N/A</v>
          </cell>
          <cell r="V129" t="e">
            <v>#N/A</v>
          </cell>
          <cell r="W129" t="e">
            <v>#N/A</v>
          </cell>
          <cell r="Y129">
            <v>31818253.869999997</v>
          </cell>
          <cell r="Z129" t="e">
            <v>#N/A</v>
          </cell>
          <cell r="AA129" t="e">
            <v>#N/A</v>
          </cell>
          <cell r="AB129" t="e">
            <v>#N/A</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 B"/>
      <sheetName val="Assumptions"/>
      <sheetName val="A - E "/>
      <sheetName val="F Teaching Hospitals"/>
      <sheetName val="G Super DSH"/>
      <sheetName val="H Retained Amounts"/>
      <sheetName val="I Supplemental Payments"/>
      <sheetName val="J MA HMO DSH"/>
      <sheetName val="K CA DSH"/>
      <sheetName val="Summary by Hospital"/>
      <sheetName val="Summary by Status"/>
      <sheetName val="Presentation"/>
      <sheetName val="Hospital Control List"/>
      <sheetName val="Public Names Addresses"/>
      <sheetName val="Sched A"/>
      <sheetName val="Sched C"/>
      <sheetName val="EDS &amp; DMA Payment Data"/>
      <sheetName val="DMA Payments 99"/>
      <sheetName val="1997 Settlement"/>
    </sheetNames>
    <sheetDataSet>
      <sheetData sheetId="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row>
        <row r="2">
          <cell r="A2" t="str">
            <v>Provider's Data Input, Schedule B Data</v>
          </cell>
        </row>
        <row r="3">
          <cell r="D3" t="e">
            <v>#REF!</v>
          </cell>
          <cell r="H3" t="str">
            <v>Total Facility, Column A</v>
          </cell>
          <cell r="K3" t="str">
            <v>Medicaid Inpatient Column A</v>
          </cell>
          <cell r="N3" t="str">
            <v>Medicaid Outpatient, Column A</v>
          </cell>
          <cell r="Q3" t="str">
            <v>Total Facility, Column B</v>
          </cell>
          <cell r="T3" t="str">
            <v>Medicaid Inpatient Column B</v>
          </cell>
          <cell r="W3" t="str">
            <v>Medicaid Outpatient, Column B</v>
          </cell>
          <cell r="Z3" t="str">
            <v>Total Facility, Column C</v>
          </cell>
          <cell r="AC3" t="str">
            <v>Medicaid Inpatient Column C</v>
          </cell>
          <cell r="AF3" t="str">
            <v>Medicaid Outpatient, Column C</v>
          </cell>
          <cell r="AL3" t="str">
            <v>Total Facility, Column D</v>
          </cell>
          <cell r="AO3" t="str">
            <v>Medicaid Inpatient Column D</v>
          </cell>
          <cell r="AR3" t="str">
            <v>Medicaid Outpatient, Column D</v>
          </cell>
          <cell r="AU3" t="str">
            <v>Total Facility, Column E</v>
          </cell>
          <cell r="AX3" t="str">
            <v>Medicaid Inpatient Column E</v>
          </cell>
          <cell r="BA3" t="str">
            <v>Medicaid Outpatient, Column E</v>
          </cell>
          <cell r="BD3" t="str">
            <v>Total Facility, Column F</v>
          </cell>
          <cell r="BG3" t="str">
            <v>Medicaid Inpatient Column F</v>
          </cell>
          <cell r="BJ3" t="str">
            <v>Medicaid Outpatient, Column F</v>
          </cell>
          <cell r="BN3" t="str">
            <v>Total Facility, Column G</v>
          </cell>
          <cell r="BQ3" t="str">
            <v>Medicaid Inpatient Column G</v>
          </cell>
          <cell r="BT3" t="str">
            <v>Medicaid Outpatient, Column G</v>
          </cell>
          <cell r="BX3" t="str">
            <v>Total Facility, Column H</v>
          </cell>
          <cell r="CA3" t="str">
            <v>Medicaid Inpatient Column H</v>
          </cell>
          <cell r="CD3" t="str">
            <v>Medicaid Outpatient, Column H</v>
          </cell>
          <cell r="CG3" t="str">
            <v>Total Facility, Column I</v>
          </cell>
          <cell r="CJ3" t="str">
            <v>Medicaid Inpatient Column I</v>
          </cell>
          <cell r="CM3" t="str">
            <v>Medicaid Outpatient, Column I</v>
          </cell>
        </row>
        <row r="4">
          <cell r="A4" t="str">
            <v>Provider Number</v>
          </cell>
          <cell r="B4" t="str">
            <v>Provider Name</v>
          </cell>
          <cell r="C4" t="str">
            <v>Public</v>
          </cell>
          <cell r="D4" t="str">
            <v>Cost Report  Period Ending:</v>
          </cell>
          <cell r="E4" t="str">
            <v>Number of Months Data Covers</v>
          </cell>
          <cell r="F4" t="str">
            <v>Number of Months for 12 Months Ending 09-30</v>
          </cell>
          <cell r="G4" t="str">
            <v>Annualization Factor</v>
          </cell>
          <cell r="H4" t="str">
            <v>Column A Total Facility Cost Line 4</v>
          </cell>
          <cell r="I4" t="str">
            <v>Column A Total Facility Charges Line 5</v>
          </cell>
          <cell r="K4" t="str">
            <v>Column A Inpatient Medicaid Charges Line 6</v>
          </cell>
          <cell r="L4" t="str">
            <v>Column A Medicaid Inpatient Cost Line 7</v>
          </cell>
          <cell r="N4" t="str">
            <v>Column A Outpatient Medicaid Charges Line 8</v>
          </cell>
          <cell r="O4" t="str">
            <v>Column A Medicaid Outpatient Cost Line 9 or 10</v>
          </cell>
          <cell r="Q4" t="str">
            <v>Column B Total Facility Cost Line 4</v>
          </cell>
          <cell r="R4" t="str">
            <v>Column B Total Facility Charges Line 5</v>
          </cell>
          <cell r="T4" t="str">
            <v>Column B Inpatient Medicaid Charges Line 6</v>
          </cell>
          <cell r="U4" t="str">
            <v>Column B Medicaid Inpatient Cost Line 7</v>
          </cell>
          <cell r="W4" t="str">
            <v>Column B Outpatient Medicaid Charges Line 8</v>
          </cell>
          <cell r="X4" t="str">
            <v>Column B Medicaid Outpatient Cost Line 9 or 10</v>
          </cell>
          <cell r="Z4" t="str">
            <v>Column C Total Facility Cost Line 4</v>
          </cell>
          <cell r="AA4" t="str">
            <v>Column C Total Facility Charges Line 5</v>
          </cell>
          <cell r="AC4" t="str">
            <v>Column C Inpatient Medicaid Charges Line 6</v>
          </cell>
          <cell r="AD4" t="str">
            <v>Column C Medicaid Inpatient Cost Line 7</v>
          </cell>
          <cell r="AF4" t="str">
            <v>Column C Outpatient Medicaid Charges Line 8</v>
          </cell>
          <cell r="AG4" t="str">
            <v>Column C Medicaid Outpatient Cost Line 9 or 10</v>
          </cell>
          <cell r="AI4" t="str">
            <v>Number of Months Data Covers</v>
          </cell>
          <cell r="AJ4" t="str">
            <v>Number of Months till 09-30</v>
          </cell>
          <cell r="AK4" t="str">
            <v>Annualization Factor</v>
          </cell>
          <cell r="AL4" t="str">
            <v>Column D Total Facility Cost Line 4</v>
          </cell>
          <cell r="AM4" t="str">
            <v>Column D Total Facility Charges Line 5</v>
          </cell>
          <cell r="AO4" t="str">
            <v>Column D Inpatient Medicaid Charges Line 6</v>
          </cell>
          <cell r="AP4" t="str">
            <v>Column D Medicaid Inpatient Cost Line 7</v>
          </cell>
          <cell r="AR4" t="str">
            <v>Column D Outpatient Medicaid Charges Line 8</v>
          </cell>
          <cell r="AS4" t="str">
            <v>Column D Medicaid Outpatient Cost Line 9 or 10</v>
          </cell>
          <cell r="AU4" t="str">
            <v>Column E Total Facility Cost Line 4</v>
          </cell>
          <cell r="AV4" t="str">
            <v>Column E Total Facility Charges Line 5</v>
          </cell>
          <cell r="AX4" t="str">
            <v>Column E Inpatient Medicaid Charges Line 6</v>
          </cell>
          <cell r="AY4" t="str">
            <v>Column E Medicaid Inpatient Cost Line 7</v>
          </cell>
          <cell r="BA4" t="str">
            <v>Column E Outpatient Medicaid Charges Line 8</v>
          </cell>
          <cell r="BB4" t="str">
            <v>Column E Medicaid Outpatient Cost Line 9 or 10</v>
          </cell>
          <cell r="BD4" t="str">
            <v>Column F Total Facility Cost Line 4</v>
          </cell>
          <cell r="BE4" t="str">
            <v>Column F Total Facility Charges Line 5</v>
          </cell>
          <cell r="BG4" t="str">
            <v>Column F Inpatient Medicaid Charges Line 6</v>
          </cell>
          <cell r="BH4" t="str">
            <v>Column F Medicaid Inpatient Cost Line 7</v>
          </cell>
          <cell r="BJ4" t="str">
            <v>Column F Outpatient Medicaid Charges Line 8</v>
          </cell>
          <cell r="BK4" t="str">
            <v>Column F Medicaid Outpatient Cost Line 9 or 10</v>
          </cell>
          <cell r="BM4" t="str">
            <v>Column G Annualizaition Factor</v>
          </cell>
          <cell r="BN4" t="str">
            <v>Column G Total Facility Cost Line 4</v>
          </cell>
          <cell r="BO4" t="str">
            <v>Column G Total Facility Charges Line 5</v>
          </cell>
          <cell r="BQ4" t="str">
            <v>Column G Inpatient Medicaid Charges Line 6</v>
          </cell>
          <cell r="BR4" t="str">
            <v>Column G Medicaid Inpatient Cost Line 7</v>
          </cell>
          <cell r="BT4" t="str">
            <v>Column G Outpatient Medicaid Charges Line 8</v>
          </cell>
          <cell r="BU4" t="str">
            <v>Column G Medicaid Outpatient Cost Line 9 or 10</v>
          </cell>
          <cell r="BW4" t="str">
            <v>Column H Annualizaition Factor</v>
          </cell>
          <cell r="BX4" t="str">
            <v>Column H Total Facility Cost Line 4</v>
          </cell>
          <cell r="BY4" t="str">
            <v>Column H Total Facility Charges Line 5</v>
          </cell>
          <cell r="CA4" t="str">
            <v>Column H Inpatient Medicaid Charges Line 6</v>
          </cell>
          <cell r="CB4" t="str">
            <v>Column H Medicaid Inpatient Cost Line 7</v>
          </cell>
          <cell r="CD4" t="str">
            <v>Column H Outpatient Medicaid Charges Line 8</v>
          </cell>
          <cell r="CE4" t="str">
            <v>Column H Medicaid Outpatient Cost Line 9 or 10</v>
          </cell>
          <cell r="CG4" t="str">
            <v>Column I Total Facility Cost Line 4</v>
          </cell>
          <cell r="CH4" t="str">
            <v>Column I Total Facility Charges Line 5</v>
          </cell>
          <cell r="CJ4" t="str">
            <v>Column I Inpatient Medicaid Charges Line 6</v>
          </cell>
          <cell r="CK4" t="str">
            <v>Column I Inpatient Medicaid Cost Line 7</v>
          </cell>
          <cell r="CM4" t="str">
            <v>Column I Outpatient Medicaid Charges Line 8</v>
          </cell>
          <cell r="CN4" t="str">
            <v>Column I  Outpatient Medicaid Cost Line 9 or 10</v>
          </cell>
          <cell r="CO4" t="str">
            <v>Total Medicaid Charges</v>
          </cell>
          <cell r="CP4" t="str">
            <v>Total Medicaid Costs</v>
          </cell>
          <cell r="CQ4" t="str">
            <v>Medicaid Inpatient Ratio of Costs to Charges</v>
          </cell>
          <cell r="CR4" t="str">
            <v>Medicaid Outpatient Ratio of Cost to Charges</v>
          </cell>
          <cell r="CS4" t="str">
            <v>Total Medicaid Inpatient and Outpatient Ratio of Cost to Charges</v>
          </cell>
          <cell r="CT4" t="str">
            <v>Inflation Factor</v>
          </cell>
        </row>
        <row r="5">
          <cell r="A5">
            <v>3400001</v>
          </cell>
          <cell r="B5" t="str">
            <v>Northeast Medical Center</v>
          </cell>
          <cell r="C5">
            <v>4</v>
          </cell>
          <cell r="D5">
            <v>36799</v>
          </cell>
          <cell r="E5">
            <v>12</v>
          </cell>
          <cell r="F5">
            <v>12</v>
          </cell>
          <cell r="G5">
            <v>1</v>
          </cell>
          <cell r="H5">
            <v>165941158</v>
          </cell>
          <cell r="I5">
            <v>316349732</v>
          </cell>
          <cell r="K5">
            <v>15561615</v>
          </cell>
          <cell r="L5">
            <v>9615837</v>
          </cell>
          <cell r="N5">
            <v>9147525</v>
          </cell>
          <cell r="O5">
            <v>4814803</v>
          </cell>
          <cell r="T5">
            <v>126014</v>
          </cell>
          <cell r="U5">
            <v>95130</v>
          </cell>
          <cell r="Z5">
            <v>165941158</v>
          </cell>
          <cell r="AA5">
            <v>316349732</v>
          </cell>
          <cell r="AC5">
            <v>15687629</v>
          </cell>
          <cell r="AD5">
            <v>9710967</v>
          </cell>
          <cell r="AF5">
            <v>9147525</v>
          </cell>
          <cell r="AG5">
            <v>4814803</v>
          </cell>
          <cell r="AK5">
            <v>0</v>
          </cell>
          <cell r="BD5">
            <v>0</v>
          </cell>
          <cell r="BE5">
            <v>0</v>
          </cell>
          <cell r="BG5">
            <v>0</v>
          </cell>
          <cell r="BH5">
            <v>0</v>
          </cell>
          <cell r="BJ5">
            <v>0</v>
          </cell>
          <cell r="BK5">
            <v>0</v>
          </cell>
          <cell r="BM5">
            <v>1</v>
          </cell>
          <cell r="BN5">
            <v>165941158</v>
          </cell>
          <cell r="BO5">
            <v>316349732</v>
          </cell>
          <cell r="BQ5">
            <v>15687629</v>
          </cell>
          <cell r="BR5">
            <v>9710967</v>
          </cell>
          <cell r="BT5">
            <v>9147525</v>
          </cell>
          <cell r="BU5">
            <v>4814803</v>
          </cell>
          <cell r="BW5">
            <v>0</v>
          </cell>
          <cell r="BX5">
            <v>0</v>
          </cell>
          <cell r="BY5">
            <v>0</v>
          </cell>
          <cell r="CA5">
            <v>0</v>
          </cell>
          <cell r="CB5">
            <v>0</v>
          </cell>
          <cell r="CD5">
            <v>0</v>
          </cell>
          <cell r="CE5">
            <v>0</v>
          </cell>
          <cell r="CG5">
            <v>165941158</v>
          </cell>
          <cell r="CH5">
            <v>316349732</v>
          </cell>
          <cell r="CJ5">
            <v>15687629</v>
          </cell>
          <cell r="CK5">
            <v>9710967</v>
          </cell>
          <cell r="CM5">
            <v>9147525</v>
          </cell>
          <cell r="CN5">
            <v>4814803</v>
          </cell>
          <cell r="CO5">
            <v>24835154</v>
          </cell>
          <cell r="CP5">
            <v>14525770</v>
          </cell>
          <cell r="CQ5">
            <v>0.61902069458679831</v>
          </cell>
          <cell r="CR5">
            <v>0.52635035159783661</v>
          </cell>
          <cell r="CS5">
            <v>0.58488700000000005</v>
          </cell>
          <cell r="CT5">
            <v>1.0549999999999999</v>
          </cell>
        </row>
        <row r="6">
          <cell r="A6">
            <v>3400002</v>
          </cell>
          <cell r="B6" t="str">
            <v>Memorial Mission Hospital</v>
          </cell>
          <cell r="C6">
            <v>3</v>
          </cell>
          <cell r="D6">
            <v>36799</v>
          </cell>
          <cell r="E6">
            <v>12</v>
          </cell>
          <cell r="F6">
            <v>12</v>
          </cell>
          <cell r="G6">
            <v>1</v>
          </cell>
          <cell r="H6">
            <v>338290183</v>
          </cell>
          <cell r="I6">
            <v>588794294</v>
          </cell>
          <cell r="K6">
            <v>70258592</v>
          </cell>
          <cell r="L6">
            <v>39761646</v>
          </cell>
          <cell r="N6">
            <v>14183494</v>
          </cell>
          <cell r="O6">
            <v>7881466</v>
          </cell>
          <cell r="T6">
            <v>2578688</v>
          </cell>
          <cell r="U6">
            <v>1983656</v>
          </cell>
          <cell r="W6">
            <v>30635</v>
          </cell>
          <cell r="X6">
            <v>19274</v>
          </cell>
          <cell r="Z6">
            <v>338290183</v>
          </cell>
          <cell r="AA6">
            <v>588794294</v>
          </cell>
          <cell r="AC6">
            <v>72837280</v>
          </cell>
          <cell r="AD6">
            <v>41745302</v>
          </cell>
          <cell r="AF6">
            <v>14214129</v>
          </cell>
          <cell r="AG6">
            <v>7900740</v>
          </cell>
          <cell r="AK6">
            <v>0</v>
          </cell>
          <cell r="BD6">
            <v>0</v>
          </cell>
          <cell r="BE6">
            <v>0</v>
          </cell>
          <cell r="BG6">
            <v>0</v>
          </cell>
          <cell r="BH6">
            <v>0</v>
          </cell>
          <cell r="BJ6">
            <v>0</v>
          </cell>
          <cell r="BK6">
            <v>0</v>
          </cell>
          <cell r="BM6">
            <v>1</v>
          </cell>
          <cell r="BN6">
            <v>338290183</v>
          </cell>
          <cell r="BO6">
            <v>588794294</v>
          </cell>
          <cell r="BQ6">
            <v>72837280</v>
          </cell>
          <cell r="BR6">
            <v>41745302</v>
          </cell>
          <cell r="BT6">
            <v>14214129</v>
          </cell>
          <cell r="BU6">
            <v>7900740</v>
          </cell>
          <cell r="BW6">
            <v>0</v>
          </cell>
          <cell r="BX6">
            <v>0</v>
          </cell>
          <cell r="BY6">
            <v>0</v>
          </cell>
          <cell r="CA6">
            <v>0</v>
          </cell>
          <cell r="CB6">
            <v>0</v>
          </cell>
          <cell r="CD6">
            <v>0</v>
          </cell>
          <cell r="CE6">
            <v>0</v>
          </cell>
          <cell r="CG6">
            <v>338290183</v>
          </cell>
          <cell r="CH6">
            <v>588794294</v>
          </cell>
          <cell r="CJ6">
            <v>72837280</v>
          </cell>
          <cell r="CK6">
            <v>41745302</v>
          </cell>
          <cell r="CM6">
            <v>14214129</v>
          </cell>
          <cell r="CN6">
            <v>7900740</v>
          </cell>
          <cell r="CO6">
            <v>87051409</v>
          </cell>
          <cell r="CP6">
            <v>49646042</v>
          </cell>
          <cell r="CQ6">
            <v>0.57313098457273526</v>
          </cell>
          <cell r="CR6">
            <v>0.55583708294753764</v>
          </cell>
          <cell r="CS6">
            <v>0.57030700000000001</v>
          </cell>
          <cell r="CT6">
            <v>1.0549999999999999</v>
          </cell>
        </row>
        <row r="7">
          <cell r="A7">
            <v>3400003</v>
          </cell>
          <cell r="B7" t="str">
            <v>Northern Hospital of Surry County</v>
          </cell>
          <cell r="C7">
            <v>4</v>
          </cell>
          <cell r="D7">
            <v>36799</v>
          </cell>
          <cell r="E7">
            <v>12</v>
          </cell>
          <cell r="F7">
            <v>12</v>
          </cell>
          <cell r="G7">
            <v>1</v>
          </cell>
          <cell r="H7">
            <v>30718592</v>
          </cell>
          <cell r="I7">
            <v>57434318</v>
          </cell>
          <cell r="K7">
            <v>2559436</v>
          </cell>
          <cell r="L7">
            <v>1026761</v>
          </cell>
          <cell r="N7">
            <v>2023105</v>
          </cell>
          <cell r="O7">
            <v>958009</v>
          </cell>
          <cell r="Q7">
            <v>851608</v>
          </cell>
          <cell r="R7">
            <v>446642</v>
          </cell>
          <cell r="T7">
            <v>174771</v>
          </cell>
          <cell r="U7">
            <v>333234</v>
          </cell>
          <cell r="Z7">
            <v>31570200</v>
          </cell>
          <cell r="AA7">
            <v>57880960</v>
          </cell>
          <cell r="AC7">
            <v>2734207</v>
          </cell>
          <cell r="AD7">
            <v>1359995</v>
          </cell>
          <cell r="AF7">
            <v>2023105</v>
          </cell>
          <cell r="AG7">
            <v>958009</v>
          </cell>
          <cell r="AK7">
            <v>0</v>
          </cell>
          <cell r="BD7">
            <v>0</v>
          </cell>
          <cell r="BE7">
            <v>0</v>
          </cell>
          <cell r="BG7">
            <v>0</v>
          </cell>
          <cell r="BH7">
            <v>0</v>
          </cell>
          <cell r="BJ7">
            <v>0</v>
          </cell>
          <cell r="BK7">
            <v>0</v>
          </cell>
          <cell r="BM7">
            <v>1</v>
          </cell>
          <cell r="BN7">
            <v>31570200</v>
          </cell>
          <cell r="BO7">
            <v>57880960</v>
          </cell>
          <cell r="BQ7">
            <v>2734207</v>
          </cell>
          <cell r="BR7">
            <v>1359995</v>
          </cell>
          <cell r="BT7">
            <v>2023105</v>
          </cell>
          <cell r="BU7">
            <v>958009</v>
          </cell>
          <cell r="BW7">
            <v>0</v>
          </cell>
          <cell r="BX7">
            <v>0</v>
          </cell>
          <cell r="BY7">
            <v>0</v>
          </cell>
          <cell r="CA7">
            <v>0</v>
          </cell>
          <cell r="CB7">
            <v>0</v>
          </cell>
          <cell r="CD7">
            <v>0</v>
          </cell>
          <cell r="CE7">
            <v>0</v>
          </cell>
          <cell r="CG7">
            <v>31570200</v>
          </cell>
          <cell r="CH7">
            <v>57880960</v>
          </cell>
          <cell r="CJ7">
            <v>2734207</v>
          </cell>
          <cell r="CK7">
            <v>1359995</v>
          </cell>
          <cell r="CM7">
            <v>2023105</v>
          </cell>
          <cell r="CN7">
            <v>958009</v>
          </cell>
          <cell r="CO7">
            <v>4757312</v>
          </cell>
          <cell r="CP7">
            <v>2318004</v>
          </cell>
          <cell r="CQ7">
            <v>0.49740016026584671</v>
          </cell>
          <cell r="CR7">
            <v>0.47353399848253058</v>
          </cell>
          <cell r="CS7">
            <v>0.48725099999999999</v>
          </cell>
          <cell r="CT7">
            <v>1.0549999999999999</v>
          </cell>
        </row>
        <row r="8">
          <cell r="A8">
            <v>3400004</v>
          </cell>
          <cell r="B8" t="str">
            <v>High Point Regional Hospital</v>
          </cell>
          <cell r="C8">
            <v>3</v>
          </cell>
          <cell r="D8">
            <v>36799</v>
          </cell>
          <cell r="E8">
            <v>12</v>
          </cell>
          <cell r="F8">
            <v>12</v>
          </cell>
          <cell r="G8">
            <v>1</v>
          </cell>
          <cell r="H8">
            <v>125138970</v>
          </cell>
          <cell r="I8">
            <v>200012469</v>
          </cell>
          <cell r="K8">
            <v>14513363</v>
          </cell>
          <cell r="L8">
            <v>11725098</v>
          </cell>
          <cell r="N8">
            <v>5788828</v>
          </cell>
          <cell r="O8">
            <v>2772919</v>
          </cell>
          <cell r="T8">
            <v>831694</v>
          </cell>
          <cell r="U8">
            <v>581863</v>
          </cell>
          <cell r="Z8">
            <v>125138970</v>
          </cell>
          <cell r="AA8">
            <v>200012469</v>
          </cell>
          <cell r="AC8">
            <v>15345057</v>
          </cell>
          <cell r="AD8">
            <v>12306961</v>
          </cell>
          <cell r="AF8">
            <v>5788828</v>
          </cell>
          <cell r="AG8">
            <v>2772919</v>
          </cell>
          <cell r="AK8">
            <v>0</v>
          </cell>
          <cell r="BD8">
            <v>0</v>
          </cell>
          <cell r="BE8">
            <v>0</v>
          </cell>
          <cell r="BG8">
            <v>0</v>
          </cell>
          <cell r="BH8">
            <v>0</v>
          </cell>
          <cell r="BJ8">
            <v>0</v>
          </cell>
          <cell r="BK8">
            <v>0</v>
          </cell>
          <cell r="BM8">
            <v>1</v>
          </cell>
          <cell r="BN8">
            <v>125138970</v>
          </cell>
          <cell r="BO8">
            <v>200012469</v>
          </cell>
          <cell r="BQ8">
            <v>15345057</v>
          </cell>
          <cell r="BR8">
            <v>12306961</v>
          </cell>
          <cell r="BT8">
            <v>5788828</v>
          </cell>
          <cell r="BU8">
            <v>2772919</v>
          </cell>
          <cell r="BW8">
            <v>0</v>
          </cell>
          <cell r="BX8">
            <v>0</v>
          </cell>
          <cell r="BY8">
            <v>0</v>
          </cell>
          <cell r="CA8">
            <v>0</v>
          </cell>
          <cell r="CB8">
            <v>0</v>
          </cell>
          <cell r="CD8">
            <v>0</v>
          </cell>
          <cell r="CE8">
            <v>0</v>
          </cell>
          <cell r="CG8">
            <v>125138970</v>
          </cell>
          <cell r="CH8">
            <v>200012469</v>
          </cell>
          <cell r="CJ8">
            <v>15345057</v>
          </cell>
          <cell r="CK8">
            <v>12306961</v>
          </cell>
          <cell r="CM8">
            <v>5788828</v>
          </cell>
          <cell r="CN8">
            <v>2772919</v>
          </cell>
          <cell r="CO8">
            <v>21133885</v>
          </cell>
          <cell r="CP8">
            <v>15079880</v>
          </cell>
          <cell r="CQ8">
            <v>0.80201468134005627</v>
          </cell>
          <cell r="CR8">
            <v>0.47901215928336444</v>
          </cell>
          <cell r="CS8">
            <v>0.71353999999999995</v>
          </cell>
          <cell r="CT8">
            <v>1.0549999999999999</v>
          </cell>
        </row>
        <row r="9">
          <cell r="A9">
            <v>3400005</v>
          </cell>
          <cell r="B9" t="str">
            <v>C.A. Cannon Memorial Hospital</v>
          </cell>
          <cell r="C9">
            <v>3</v>
          </cell>
          <cell r="D9">
            <v>36799</v>
          </cell>
          <cell r="E9">
            <v>12</v>
          </cell>
          <cell r="F9">
            <v>12</v>
          </cell>
          <cell r="G9">
            <v>1</v>
          </cell>
          <cell r="H9">
            <v>13988867</v>
          </cell>
          <cell r="I9">
            <v>24004834</v>
          </cell>
          <cell r="K9">
            <v>1817560</v>
          </cell>
          <cell r="L9">
            <v>1172350</v>
          </cell>
          <cell r="N9">
            <v>848324</v>
          </cell>
          <cell r="O9">
            <v>536640</v>
          </cell>
          <cell r="Q9">
            <v>1979297</v>
          </cell>
          <cell r="R9">
            <v>2546813</v>
          </cell>
          <cell r="T9">
            <v>375410</v>
          </cell>
          <cell r="U9">
            <v>261398</v>
          </cell>
          <cell r="Z9">
            <v>15968164</v>
          </cell>
          <cell r="AA9">
            <v>26551647</v>
          </cell>
          <cell r="AC9">
            <v>2192970</v>
          </cell>
          <cell r="AD9">
            <v>1433748</v>
          </cell>
          <cell r="AF9">
            <v>848324</v>
          </cell>
          <cell r="AG9">
            <v>536640</v>
          </cell>
          <cell r="AK9">
            <v>0</v>
          </cell>
          <cell r="BD9">
            <v>0</v>
          </cell>
          <cell r="BE9">
            <v>0</v>
          </cell>
          <cell r="BG9">
            <v>0</v>
          </cell>
          <cell r="BH9">
            <v>0</v>
          </cell>
          <cell r="BJ9">
            <v>0</v>
          </cell>
          <cell r="BK9">
            <v>0</v>
          </cell>
          <cell r="BM9">
            <v>1</v>
          </cell>
          <cell r="BN9">
            <v>15968164</v>
          </cell>
          <cell r="BO9">
            <v>26551647</v>
          </cell>
          <cell r="BQ9">
            <v>2192970</v>
          </cell>
          <cell r="BR9">
            <v>1433748</v>
          </cell>
          <cell r="BT9">
            <v>848324</v>
          </cell>
          <cell r="BU9">
            <v>536640</v>
          </cell>
          <cell r="BW9">
            <v>0</v>
          </cell>
          <cell r="BX9">
            <v>0</v>
          </cell>
          <cell r="BY9">
            <v>0</v>
          </cell>
          <cell r="CA9">
            <v>0</v>
          </cell>
          <cell r="CB9">
            <v>0</v>
          </cell>
          <cell r="CD9">
            <v>0</v>
          </cell>
          <cell r="CE9">
            <v>0</v>
          </cell>
          <cell r="CG9">
            <v>15968164</v>
          </cell>
          <cell r="CH9">
            <v>26551647</v>
          </cell>
          <cell r="CJ9">
            <v>2192970</v>
          </cell>
          <cell r="CK9">
            <v>1433748</v>
          </cell>
          <cell r="CM9">
            <v>848324</v>
          </cell>
          <cell r="CN9">
            <v>536640</v>
          </cell>
          <cell r="CO9">
            <v>3041294</v>
          </cell>
          <cell r="CP9">
            <v>1970388</v>
          </cell>
          <cell r="CQ9">
            <v>0.65379280154311281</v>
          </cell>
          <cell r="CR9">
            <v>0.63258849213272283</v>
          </cell>
          <cell r="CS9">
            <v>0.64787799999999995</v>
          </cell>
          <cell r="CT9">
            <v>1.0549999999999999</v>
          </cell>
        </row>
        <row r="10">
          <cell r="A10">
            <v>3400006</v>
          </cell>
          <cell r="B10" t="str">
            <v>Hoots Memorial Hospital</v>
          </cell>
          <cell r="C10">
            <v>1</v>
          </cell>
          <cell r="D10">
            <v>36707</v>
          </cell>
          <cell r="E10">
            <v>12</v>
          </cell>
          <cell r="F10">
            <v>12</v>
          </cell>
          <cell r="G10">
            <v>1</v>
          </cell>
          <cell r="H10">
            <v>6947285</v>
          </cell>
          <cell r="I10">
            <v>9984606</v>
          </cell>
          <cell r="K10">
            <v>200527</v>
          </cell>
          <cell r="L10">
            <v>135562</v>
          </cell>
          <cell r="N10">
            <v>315412</v>
          </cell>
          <cell r="O10">
            <v>200404</v>
          </cell>
          <cell r="Z10">
            <v>6947285</v>
          </cell>
          <cell r="AA10">
            <v>9984606</v>
          </cell>
          <cell r="AC10">
            <v>200527</v>
          </cell>
          <cell r="AD10">
            <v>135562</v>
          </cell>
          <cell r="AF10">
            <v>315412</v>
          </cell>
          <cell r="AG10">
            <v>200404</v>
          </cell>
          <cell r="AK10">
            <v>0</v>
          </cell>
          <cell r="BD10">
            <v>0</v>
          </cell>
          <cell r="BE10">
            <v>0</v>
          </cell>
          <cell r="BG10">
            <v>0</v>
          </cell>
          <cell r="BH10">
            <v>0</v>
          </cell>
          <cell r="BJ10">
            <v>0</v>
          </cell>
          <cell r="BK10">
            <v>0</v>
          </cell>
          <cell r="BM10">
            <v>1</v>
          </cell>
          <cell r="BN10">
            <v>6947285</v>
          </cell>
          <cell r="BO10">
            <v>9984606</v>
          </cell>
          <cell r="BQ10">
            <v>200527</v>
          </cell>
          <cell r="BR10">
            <v>135562</v>
          </cell>
          <cell r="BT10">
            <v>315412</v>
          </cell>
          <cell r="BU10">
            <v>200404</v>
          </cell>
          <cell r="BW10">
            <v>0</v>
          </cell>
          <cell r="BX10">
            <v>0</v>
          </cell>
          <cell r="BY10">
            <v>0</v>
          </cell>
          <cell r="CA10">
            <v>0</v>
          </cell>
          <cell r="CB10">
            <v>0</v>
          </cell>
          <cell r="CD10">
            <v>0</v>
          </cell>
          <cell r="CE10">
            <v>0</v>
          </cell>
          <cell r="CG10">
            <v>6947285</v>
          </cell>
          <cell r="CH10">
            <v>9984606</v>
          </cell>
          <cell r="CJ10">
            <v>200527</v>
          </cell>
          <cell r="CK10">
            <v>135562</v>
          </cell>
          <cell r="CM10">
            <v>315412</v>
          </cell>
          <cell r="CN10">
            <v>200404</v>
          </cell>
          <cell r="CO10">
            <v>515939</v>
          </cell>
          <cell r="CP10">
            <v>335966</v>
          </cell>
          <cell r="CQ10">
            <v>0.67602866446912391</v>
          </cell>
          <cell r="CR10">
            <v>0.6353721481744512</v>
          </cell>
          <cell r="CS10">
            <v>0.65117400000000003</v>
          </cell>
          <cell r="CT10">
            <v>1.06</v>
          </cell>
        </row>
        <row r="11">
          <cell r="A11">
            <v>3400007</v>
          </cell>
          <cell r="B11" t="str">
            <v>Annie Penn Memorial Hospital</v>
          </cell>
          <cell r="C11">
            <v>3</v>
          </cell>
          <cell r="D11">
            <v>36891</v>
          </cell>
          <cell r="E11">
            <v>12</v>
          </cell>
          <cell r="F11">
            <v>3</v>
          </cell>
          <cell r="G11">
            <v>0.25</v>
          </cell>
          <cell r="H11">
            <v>27841579</v>
          </cell>
          <cell r="I11">
            <v>48381400</v>
          </cell>
          <cell r="K11">
            <v>3501415</v>
          </cell>
          <cell r="L11">
            <v>2066183</v>
          </cell>
          <cell r="N11">
            <v>1991150</v>
          </cell>
          <cell r="O11">
            <v>1179989</v>
          </cell>
          <cell r="Z11">
            <v>27841579</v>
          </cell>
          <cell r="AA11">
            <v>48381400</v>
          </cell>
          <cell r="AC11">
            <v>3501415</v>
          </cell>
          <cell r="AD11">
            <v>2066183</v>
          </cell>
          <cell r="AF11">
            <v>1991150</v>
          </cell>
          <cell r="AG11">
            <v>1179989</v>
          </cell>
          <cell r="AI11">
            <v>12</v>
          </cell>
          <cell r="AJ11">
            <v>9</v>
          </cell>
          <cell r="AK11">
            <v>0.75</v>
          </cell>
          <cell r="AL11">
            <v>31009714</v>
          </cell>
          <cell r="AM11">
            <v>54509814</v>
          </cell>
          <cell r="AO11">
            <v>3407502</v>
          </cell>
          <cell r="AP11">
            <v>1942313</v>
          </cell>
          <cell r="AR11">
            <v>2044604</v>
          </cell>
          <cell r="AS11">
            <v>1266695</v>
          </cell>
          <cell r="BD11">
            <v>31009714</v>
          </cell>
          <cell r="BE11">
            <v>54509814</v>
          </cell>
          <cell r="BG11">
            <v>3407502</v>
          </cell>
          <cell r="BH11">
            <v>1942313</v>
          </cell>
          <cell r="BJ11">
            <v>2044604</v>
          </cell>
          <cell r="BK11">
            <v>1266695</v>
          </cell>
          <cell r="BM11">
            <v>0.25</v>
          </cell>
          <cell r="BN11">
            <v>6960394.75</v>
          </cell>
          <cell r="BO11">
            <v>12095350</v>
          </cell>
          <cell r="BQ11">
            <v>875353.75</v>
          </cell>
          <cell r="BR11">
            <v>516545.75</v>
          </cell>
          <cell r="BT11">
            <v>497787.5</v>
          </cell>
          <cell r="BU11">
            <v>294997.25</v>
          </cell>
          <cell r="BW11">
            <v>0.75</v>
          </cell>
          <cell r="BX11">
            <v>23257285.5</v>
          </cell>
          <cell r="BY11">
            <v>40882360.5</v>
          </cell>
          <cell r="CA11">
            <v>2555626.5</v>
          </cell>
          <cell r="CB11">
            <v>1456734.75</v>
          </cell>
          <cell r="CD11">
            <v>1533453</v>
          </cell>
          <cell r="CE11">
            <v>950021.25</v>
          </cell>
          <cell r="CG11">
            <v>30217680.25</v>
          </cell>
          <cell r="CH11">
            <v>52977710.5</v>
          </cell>
          <cell r="CJ11">
            <v>3430980.25</v>
          </cell>
          <cell r="CK11">
            <v>1973280.5</v>
          </cell>
          <cell r="CM11">
            <v>2031240.5</v>
          </cell>
          <cell r="CN11">
            <v>1245018.5</v>
          </cell>
          <cell r="CO11">
            <v>5462220.75</v>
          </cell>
          <cell r="CP11">
            <v>3218299</v>
          </cell>
          <cell r="CQ11">
            <v>0.57513607080658657</v>
          </cell>
          <cell r="CR11">
            <v>0.61293505126547054</v>
          </cell>
          <cell r="CS11">
            <v>0.58919200000000005</v>
          </cell>
          <cell r="CT11">
            <v>1.05</v>
          </cell>
        </row>
        <row r="12">
          <cell r="A12">
            <v>3400008</v>
          </cell>
          <cell r="B12" t="str">
            <v>Scotland Memorial Hospital</v>
          </cell>
          <cell r="C12">
            <v>3</v>
          </cell>
          <cell r="D12">
            <v>36799</v>
          </cell>
          <cell r="E12">
            <v>12</v>
          </cell>
          <cell r="F12">
            <v>12</v>
          </cell>
          <cell r="G12">
            <v>1</v>
          </cell>
          <cell r="H12">
            <v>45861524</v>
          </cell>
          <cell r="I12">
            <v>96076184</v>
          </cell>
          <cell r="K12">
            <v>10336329</v>
          </cell>
          <cell r="L12">
            <v>5205025</v>
          </cell>
          <cell r="N12">
            <v>8154621</v>
          </cell>
          <cell r="O12">
            <v>3247226</v>
          </cell>
          <cell r="Z12">
            <v>45861524</v>
          </cell>
          <cell r="AA12">
            <v>96076184</v>
          </cell>
          <cell r="AC12">
            <v>10336329</v>
          </cell>
          <cell r="AD12">
            <v>5205025</v>
          </cell>
          <cell r="AF12">
            <v>8154621</v>
          </cell>
          <cell r="AG12">
            <v>3247226</v>
          </cell>
          <cell r="AK12">
            <v>0</v>
          </cell>
          <cell r="BD12">
            <v>0</v>
          </cell>
          <cell r="BE12">
            <v>0</v>
          </cell>
          <cell r="BG12">
            <v>0</v>
          </cell>
          <cell r="BH12">
            <v>0</v>
          </cell>
          <cell r="BJ12">
            <v>0</v>
          </cell>
          <cell r="BK12">
            <v>0</v>
          </cell>
          <cell r="BM12">
            <v>1</v>
          </cell>
          <cell r="BN12">
            <v>45861524</v>
          </cell>
          <cell r="BO12">
            <v>96076184</v>
          </cell>
          <cell r="BQ12">
            <v>10336329</v>
          </cell>
          <cell r="BR12">
            <v>5205025</v>
          </cell>
          <cell r="BT12">
            <v>8154621</v>
          </cell>
          <cell r="BU12">
            <v>3247226</v>
          </cell>
          <cell r="BW12">
            <v>0</v>
          </cell>
          <cell r="BX12">
            <v>0</v>
          </cell>
          <cell r="BY12">
            <v>0</v>
          </cell>
          <cell r="CA12">
            <v>0</v>
          </cell>
          <cell r="CB12">
            <v>0</v>
          </cell>
          <cell r="CD12">
            <v>0</v>
          </cell>
          <cell r="CE12">
            <v>0</v>
          </cell>
          <cell r="CG12">
            <v>45861524</v>
          </cell>
          <cell r="CH12">
            <v>96076184</v>
          </cell>
          <cell r="CJ12">
            <v>10336329</v>
          </cell>
          <cell r="CK12">
            <v>5205025</v>
          </cell>
          <cell r="CM12">
            <v>8154621</v>
          </cell>
          <cell r="CN12">
            <v>3247226</v>
          </cell>
          <cell r="CO12">
            <v>18490950</v>
          </cell>
          <cell r="CP12">
            <v>8452251</v>
          </cell>
          <cell r="CQ12">
            <v>0.503566111334111</v>
          </cell>
          <cell r="CR12">
            <v>0.39820685719176896</v>
          </cell>
          <cell r="CS12">
            <v>0.45710200000000001</v>
          </cell>
          <cell r="CT12">
            <v>1.0549999999999999</v>
          </cell>
        </row>
        <row r="13">
          <cell r="A13">
            <v>3400010</v>
          </cell>
          <cell r="B13" t="str">
            <v>Wayne Memorial Hospital</v>
          </cell>
          <cell r="C13">
            <v>3</v>
          </cell>
          <cell r="D13">
            <v>36799</v>
          </cell>
          <cell r="E13">
            <v>12</v>
          </cell>
          <cell r="F13">
            <v>12</v>
          </cell>
          <cell r="G13">
            <v>1</v>
          </cell>
          <cell r="H13">
            <v>82694538</v>
          </cell>
          <cell r="I13">
            <v>143143999</v>
          </cell>
          <cell r="K13">
            <v>11913752</v>
          </cell>
          <cell r="L13">
            <v>7927597</v>
          </cell>
          <cell r="N13">
            <v>5052819</v>
          </cell>
          <cell r="O13">
            <v>2696891</v>
          </cell>
          <cell r="T13">
            <v>974343</v>
          </cell>
          <cell r="U13">
            <v>576524</v>
          </cell>
          <cell r="Z13">
            <v>82694538</v>
          </cell>
          <cell r="AA13">
            <v>143143999</v>
          </cell>
          <cell r="AC13">
            <v>12888095</v>
          </cell>
          <cell r="AD13">
            <v>8504121</v>
          </cell>
          <cell r="AF13">
            <v>5052819</v>
          </cell>
          <cell r="AG13">
            <v>2696891</v>
          </cell>
          <cell r="AK13">
            <v>0</v>
          </cell>
          <cell r="BD13">
            <v>0</v>
          </cell>
          <cell r="BE13">
            <v>0</v>
          </cell>
          <cell r="BG13">
            <v>0</v>
          </cell>
          <cell r="BH13">
            <v>0</v>
          </cell>
          <cell r="BJ13">
            <v>0</v>
          </cell>
          <cell r="BK13">
            <v>0</v>
          </cell>
          <cell r="BM13">
            <v>1</v>
          </cell>
          <cell r="BN13">
            <v>82694538</v>
          </cell>
          <cell r="BO13">
            <v>143143999</v>
          </cell>
          <cell r="BQ13">
            <v>12888095</v>
          </cell>
          <cell r="BR13">
            <v>8504121</v>
          </cell>
          <cell r="BT13">
            <v>5052819</v>
          </cell>
          <cell r="BU13">
            <v>2696891</v>
          </cell>
          <cell r="BW13">
            <v>0</v>
          </cell>
          <cell r="BX13">
            <v>0</v>
          </cell>
          <cell r="BY13">
            <v>0</v>
          </cell>
          <cell r="CA13">
            <v>0</v>
          </cell>
          <cell r="CB13">
            <v>0</v>
          </cell>
          <cell r="CD13">
            <v>0</v>
          </cell>
          <cell r="CE13">
            <v>0</v>
          </cell>
          <cell r="CG13">
            <v>82694538</v>
          </cell>
          <cell r="CH13">
            <v>143143999</v>
          </cell>
          <cell r="CJ13">
            <v>12888095</v>
          </cell>
          <cell r="CK13">
            <v>8504121</v>
          </cell>
          <cell r="CM13">
            <v>5052819</v>
          </cell>
          <cell r="CN13">
            <v>2696891</v>
          </cell>
          <cell r="CO13">
            <v>17940914</v>
          </cell>
          <cell r="CP13">
            <v>11201012</v>
          </cell>
          <cell r="CQ13">
            <v>0.65984313430340169</v>
          </cell>
          <cell r="CR13">
            <v>0.53373987866970896</v>
          </cell>
          <cell r="CS13">
            <v>0.62432799999999999</v>
          </cell>
          <cell r="CT13">
            <v>1.0549999999999999</v>
          </cell>
        </row>
        <row r="14">
          <cell r="A14">
            <v>3400011</v>
          </cell>
          <cell r="B14" t="str">
            <v>Spruce Pine Community Hospital</v>
          </cell>
          <cell r="C14">
            <v>3</v>
          </cell>
          <cell r="D14">
            <v>36799</v>
          </cell>
          <cell r="E14">
            <v>12</v>
          </cell>
          <cell r="F14">
            <v>12</v>
          </cell>
          <cell r="G14">
            <v>1</v>
          </cell>
          <cell r="H14">
            <v>12531029</v>
          </cell>
          <cell r="I14">
            <v>21869559</v>
          </cell>
          <cell r="K14">
            <v>881587</v>
          </cell>
          <cell r="L14">
            <v>552181</v>
          </cell>
          <cell r="N14">
            <v>774631</v>
          </cell>
          <cell r="O14">
            <v>437478</v>
          </cell>
          <cell r="Z14">
            <v>12531029</v>
          </cell>
          <cell r="AA14">
            <v>21869559</v>
          </cell>
          <cell r="AC14">
            <v>881587</v>
          </cell>
          <cell r="AD14">
            <v>552181</v>
          </cell>
          <cell r="AF14">
            <v>774631</v>
          </cell>
          <cell r="AG14">
            <v>437478</v>
          </cell>
          <cell r="AK14">
            <v>0</v>
          </cell>
          <cell r="BD14">
            <v>0</v>
          </cell>
          <cell r="BE14">
            <v>0</v>
          </cell>
          <cell r="BG14">
            <v>0</v>
          </cell>
          <cell r="BH14">
            <v>0</v>
          </cell>
          <cell r="BJ14">
            <v>0</v>
          </cell>
          <cell r="BK14">
            <v>0</v>
          </cell>
          <cell r="BM14">
            <v>1</v>
          </cell>
          <cell r="BN14">
            <v>12531029</v>
          </cell>
          <cell r="BO14">
            <v>21869559</v>
          </cell>
          <cell r="BQ14">
            <v>881587</v>
          </cell>
          <cell r="BR14">
            <v>552181</v>
          </cell>
          <cell r="BT14">
            <v>774631</v>
          </cell>
          <cell r="BU14">
            <v>437478</v>
          </cell>
          <cell r="BW14">
            <v>0</v>
          </cell>
          <cell r="BX14">
            <v>0</v>
          </cell>
          <cell r="BY14">
            <v>0</v>
          </cell>
          <cell r="CA14">
            <v>0</v>
          </cell>
          <cell r="CB14">
            <v>0</v>
          </cell>
          <cell r="CD14">
            <v>0</v>
          </cell>
          <cell r="CE14">
            <v>0</v>
          </cell>
          <cell r="CG14">
            <v>12531029</v>
          </cell>
          <cell r="CH14">
            <v>21869559</v>
          </cell>
          <cell r="CJ14">
            <v>881587</v>
          </cell>
          <cell r="CK14">
            <v>552181</v>
          </cell>
          <cell r="CM14">
            <v>774631</v>
          </cell>
          <cell r="CN14">
            <v>437478</v>
          </cell>
          <cell r="CO14">
            <v>1656218</v>
          </cell>
          <cell r="CP14">
            <v>989659</v>
          </cell>
          <cell r="CQ14">
            <v>0.62634884588815398</v>
          </cell>
          <cell r="CR14">
            <v>0.56475663896745676</v>
          </cell>
          <cell r="CS14">
            <v>0.59754200000000002</v>
          </cell>
          <cell r="CT14">
            <v>1.0549999999999999</v>
          </cell>
        </row>
        <row r="15">
          <cell r="A15">
            <v>3400012</v>
          </cell>
          <cell r="B15" t="str">
            <v>Angel Medical Center, Inc.</v>
          </cell>
          <cell r="C15">
            <v>3</v>
          </cell>
          <cell r="D15">
            <v>36799</v>
          </cell>
          <cell r="E15">
            <v>12</v>
          </cell>
          <cell r="F15">
            <v>12</v>
          </cell>
          <cell r="G15">
            <v>1</v>
          </cell>
          <cell r="H15">
            <v>18551251</v>
          </cell>
          <cell r="I15">
            <v>43613971</v>
          </cell>
          <cell r="K15">
            <v>1621802</v>
          </cell>
          <cell r="L15">
            <v>880333</v>
          </cell>
          <cell r="N15">
            <v>1708902</v>
          </cell>
          <cell r="O15">
            <v>647373</v>
          </cell>
          <cell r="Z15">
            <v>18551251</v>
          </cell>
          <cell r="AA15">
            <v>43613971</v>
          </cell>
          <cell r="AC15">
            <v>1621802</v>
          </cell>
          <cell r="AD15">
            <v>880333</v>
          </cell>
          <cell r="AF15">
            <v>1708902</v>
          </cell>
          <cell r="AG15">
            <v>647373</v>
          </cell>
          <cell r="AK15">
            <v>0</v>
          </cell>
          <cell r="BD15">
            <v>0</v>
          </cell>
          <cell r="BE15">
            <v>0</v>
          </cell>
          <cell r="BG15">
            <v>0</v>
          </cell>
          <cell r="BH15">
            <v>0</v>
          </cell>
          <cell r="BJ15">
            <v>0</v>
          </cell>
          <cell r="BK15">
            <v>0</v>
          </cell>
          <cell r="BM15">
            <v>1</v>
          </cell>
          <cell r="BN15">
            <v>18551251</v>
          </cell>
          <cell r="BO15">
            <v>43613971</v>
          </cell>
          <cell r="BQ15">
            <v>1621802</v>
          </cell>
          <cell r="BR15">
            <v>880333</v>
          </cell>
          <cell r="BT15">
            <v>1708902</v>
          </cell>
          <cell r="BU15">
            <v>647373</v>
          </cell>
          <cell r="BW15">
            <v>0</v>
          </cell>
          <cell r="BX15">
            <v>0</v>
          </cell>
          <cell r="BY15">
            <v>0</v>
          </cell>
          <cell r="CA15">
            <v>0</v>
          </cell>
          <cell r="CB15">
            <v>0</v>
          </cell>
          <cell r="CD15">
            <v>0</v>
          </cell>
          <cell r="CE15">
            <v>0</v>
          </cell>
          <cell r="CG15">
            <v>18551251</v>
          </cell>
          <cell r="CH15">
            <v>43613971</v>
          </cell>
          <cell r="CJ15">
            <v>1621802</v>
          </cell>
          <cell r="CK15">
            <v>880333</v>
          </cell>
          <cell r="CM15">
            <v>1708902</v>
          </cell>
          <cell r="CN15">
            <v>647373</v>
          </cell>
          <cell r="CO15">
            <v>3330704</v>
          </cell>
          <cell r="CP15">
            <v>1527706</v>
          </cell>
          <cell r="CQ15">
            <v>0.54281163791880882</v>
          </cell>
          <cell r="CR15">
            <v>0.37882394660431085</v>
          </cell>
          <cell r="CS15">
            <v>0.45867400000000003</v>
          </cell>
          <cell r="CT15">
            <v>1.0549999999999999</v>
          </cell>
        </row>
        <row r="16">
          <cell r="A16">
            <v>3400013</v>
          </cell>
          <cell r="B16" t="str">
            <v>Rutherford County Hospital</v>
          </cell>
          <cell r="C16">
            <v>3</v>
          </cell>
          <cell r="D16">
            <v>36799</v>
          </cell>
          <cell r="E16">
            <v>12</v>
          </cell>
          <cell r="F16">
            <v>12</v>
          </cell>
          <cell r="G16">
            <v>1</v>
          </cell>
          <cell r="H16">
            <v>39231602</v>
          </cell>
          <cell r="I16">
            <v>69444343</v>
          </cell>
          <cell r="K16">
            <v>4069946</v>
          </cell>
          <cell r="L16">
            <v>2507978</v>
          </cell>
          <cell r="N16">
            <v>3190140</v>
          </cell>
          <cell r="O16">
            <v>1650461</v>
          </cell>
          <cell r="Q16">
            <v>1266602</v>
          </cell>
          <cell r="R16">
            <v>1494514</v>
          </cell>
          <cell r="T16">
            <v>561024</v>
          </cell>
          <cell r="U16">
            <v>401408</v>
          </cell>
          <cell r="Z16">
            <v>40498204</v>
          </cell>
          <cell r="AA16">
            <v>70938857</v>
          </cell>
          <cell r="AC16">
            <v>4630970</v>
          </cell>
          <cell r="AD16">
            <v>2909386</v>
          </cell>
          <cell r="AF16">
            <v>3190140</v>
          </cell>
          <cell r="AG16">
            <v>1650461</v>
          </cell>
          <cell r="AK16">
            <v>0</v>
          </cell>
          <cell r="BD16">
            <v>0</v>
          </cell>
          <cell r="BE16">
            <v>0</v>
          </cell>
          <cell r="BG16">
            <v>0</v>
          </cell>
          <cell r="BH16">
            <v>0</v>
          </cell>
          <cell r="BJ16">
            <v>0</v>
          </cell>
          <cell r="BK16">
            <v>0</v>
          </cell>
          <cell r="BM16">
            <v>1</v>
          </cell>
          <cell r="BN16">
            <v>40498204</v>
          </cell>
          <cell r="BO16">
            <v>70938857</v>
          </cell>
          <cell r="BQ16">
            <v>4630970</v>
          </cell>
          <cell r="BR16">
            <v>2909386</v>
          </cell>
          <cell r="BT16">
            <v>3190140</v>
          </cell>
          <cell r="BU16">
            <v>1650461</v>
          </cell>
          <cell r="BW16">
            <v>0</v>
          </cell>
          <cell r="BX16">
            <v>0</v>
          </cell>
          <cell r="BY16">
            <v>0</v>
          </cell>
          <cell r="CA16">
            <v>0</v>
          </cell>
          <cell r="CB16">
            <v>0</v>
          </cell>
          <cell r="CD16">
            <v>0</v>
          </cell>
          <cell r="CE16">
            <v>0</v>
          </cell>
          <cell r="CG16">
            <v>40498204</v>
          </cell>
          <cell r="CH16">
            <v>70938857</v>
          </cell>
          <cell r="CJ16">
            <v>4630970</v>
          </cell>
          <cell r="CK16">
            <v>2909386</v>
          </cell>
          <cell r="CM16">
            <v>3190140</v>
          </cell>
          <cell r="CN16">
            <v>1650461</v>
          </cell>
          <cell r="CO16">
            <v>7821110</v>
          </cell>
          <cell r="CP16">
            <v>4559847</v>
          </cell>
          <cell r="CQ16">
            <v>0.62824548636678712</v>
          </cell>
          <cell r="CR16">
            <v>0.51736318782247803</v>
          </cell>
          <cell r="CS16">
            <v>0.58301800000000004</v>
          </cell>
          <cell r="CT16">
            <v>1.0549999999999999</v>
          </cell>
        </row>
        <row r="17">
          <cell r="A17">
            <v>3400014</v>
          </cell>
          <cell r="B17" t="str">
            <v>Forsyth Memorial Hospital</v>
          </cell>
          <cell r="C17">
            <v>3</v>
          </cell>
          <cell r="D17">
            <v>36891</v>
          </cell>
          <cell r="E17">
            <v>12</v>
          </cell>
          <cell r="F17">
            <v>3</v>
          </cell>
          <cell r="G17">
            <v>0.25</v>
          </cell>
          <cell r="H17">
            <v>257853115</v>
          </cell>
          <cell r="I17">
            <v>413400691</v>
          </cell>
          <cell r="K17">
            <v>26967042</v>
          </cell>
          <cell r="L17">
            <v>15466879</v>
          </cell>
          <cell r="N17">
            <v>3777863</v>
          </cell>
          <cell r="O17">
            <v>1878976</v>
          </cell>
          <cell r="Q17">
            <v>0</v>
          </cell>
          <cell r="R17">
            <v>0</v>
          </cell>
          <cell r="T17">
            <v>886675</v>
          </cell>
          <cell r="U17">
            <v>273043</v>
          </cell>
          <cell r="Z17">
            <v>257853115</v>
          </cell>
          <cell r="AA17">
            <v>413400691</v>
          </cell>
          <cell r="AC17">
            <v>27853717</v>
          </cell>
          <cell r="AD17">
            <v>15739922</v>
          </cell>
          <cell r="AF17">
            <v>3777863</v>
          </cell>
          <cell r="AG17">
            <v>1878976</v>
          </cell>
          <cell r="AI17">
            <v>12</v>
          </cell>
          <cell r="AJ17">
            <v>9</v>
          </cell>
          <cell r="AK17">
            <v>0.75</v>
          </cell>
          <cell r="AL17">
            <v>290541383</v>
          </cell>
          <cell r="AM17">
            <v>486991671</v>
          </cell>
          <cell r="AO17">
            <v>33541122</v>
          </cell>
          <cell r="AP17">
            <v>18813695</v>
          </cell>
          <cell r="AR17">
            <v>4194490</v>
          </cell>
          <cell r="AS17">
            <v>1964893</v>
          </cell>
          <cell r="AU17">
            <v>0</v>
          </cell>
          <cell r="AV17">
            <v>0</v>
          </cell>
          <cell r="AX17">
            <v>1194432</v>
          </cell>
          <cell r="AY17">
            <v>878925</v>
          </cell>
          <cell r="BD17">
            <v>290541383</v>
          </cell>
          <cell r="BE17">
            <v>486991671</v>
          </cell>
          <cell r="BG17">
            <v>34735554</v>
          </cell>
          <cell r="BH17">
            <v>19692620</v>
          </cell>
          <cell r="BJ17">
            <v>4194490</v>
          </cell>
          <cell r="BK17">
            <v>1964893</v>
          </cell>
          <cell r="BM17">
            <v>0.25</v>
          </cell>
          <cell r="BN17">
            <v>64463278.75</v>
          </cell>
          <cell r="BO17">
            <v>103350172.75</v>
          </cell>
          <cell r="BQ17">
            <v>6963429.25</v>
          </cell>
          <cell r="BR17">
            <v>3934980.5</v>
          </cell>
          <cell r="BT17">
            <v>944465.75</v>
          </cell>
          <cell r="BU17">
            <v>469744</v>
          </cell>
          <cell r="BW17">
            <v>0.75</v>
          </cell>
          <cell r="BX17">
            <v>217906037.25</v>
          </cell>
          <cell r="BY17">
            <v>365243753.25</v>
          </cell>
          <cell r="CA17">
            <v>26051665.5</v>
          </cell>
          <cell r="CB17">
            <v>14769465</v>
          </cell>
          <cell r="CD17">
            <v>3145867.5</v>
          </cell>
          <cell r="CE17">
            <v>1473669.75</v>
          </cell>
          <cell r="CG17">
            <v>282369316</v>
          </cell>
          <cell r="CH17">
            <v>468593926</v>
          </cell>
          <cell r="CJ17">
            <v>33015094.75</v>
          </cell>
          <cell r="CK17">
            <v>18704445.5</v>
          </cell>
          <cell r="CM17">
            <v>4090333.25</v>
          </cell>
          <cell r="CN17">
            <v>1943413.75</v>
          </cell>
          <cell r="CO17">
            <v>37105428</v>
          </cell>
          <cell r="CP17">
            <v>20647859.25</v>
          </cell>
          <cell r="CQ17">
            <v>0.56654223292816686</v>
          </cell>
          <cell r="CR17">
            <v>0.47512357336654659</v>
          </cell>
          <cell r="CS17">
            <v>0.55646499999999999</v>
          </cell>
          <cell r="CT17">
            <v>1.05</v>
          </cell>
        </row>
        <row r="18">
          <cell r="A18">
            <v>3400015</v>
          </cell>
          <cell r="B18" t="str">
            <v>Rowan Regional Medical Center</v>
          </cell>
          <cell r="C18">
            <v>3</v>
          </cell>
          <cell r="D18">
            <v>36799</v>
          </cell>
          <cell r="E18">
            <v>12</v>
          </cell>
          <cell r="F18">
            <v>12</v>
          </cell>
          <cell r="G18">
            <v>1</v>
          </cell>
          <cell r="H18">
            <v>87633455</v>
          </cell>
          <cell r="I18">
            <v>177728508</v>
          </cell>
          <cell r="K18">
            <v>11186486</v>
          </cell>
          <cell r="L18">
            <v>6876912</v>
          </cell>
          <cell r="N18">
            <v>6833650</v>
          </cell>
          <cell r="O18">
            <v>2815890</v>
          </cell>
          <cell r="Q18">
            <v>0</v>
          </cell>
          <cell r="R18">
            <v>0</v>
          </cell>
          <cell r="T18">
            <v>0</v>
          </cell>
          <cell r="U18">
            <v>0</v>
          </cell>
          <cell r="Z18">
            <v>87633455</v>
          </cell>
          <cell r="AA18">
            <v>177728508</v>
          </cell>
          <cell r="AC18">
            <v>11186486</v>
          </cell>
          <cell r="AD18">
            <v>6876912</v>
          </cell>
          <cell r="AF18">
            <v>6833650</v>
          </cell>
          <cell r="AG18">
            <v>2815890</v>
          </cell>
          <cell r="AK18">
            <v>0</v>
          </cell>
          <cell r="BD18">
            <v>0</v>
          </cell>
          <cell r="BE18">
            <v>0</v>
          </cell>
          <cell r="BG18">
            <v>0</v>
          </cell>
          <cell r="BH18">
            <v>0</v>
          </cell>
          <cell r="BJ18">
            <v>0</v>
          </cell>
          <cell r="BK18">
            <v>0</v>
          </cell>
          <cell r="BM18">
            <v>1</v>
          </cell>
          <cell r="BN18">
            <v>87633455</v>
          </cell>
          <cell r="BO18">
            <v>177728508</v>
          </cell>
          <cell r="BQ18">
            <v>11186486</v>
          </cell>
          <cell r="BR18">
            <v>6876912</v>
          </cell>
          <cell r="BT18">
            <v>6833650</v>
          </cell>
          <cell r="BU18">
            <v>2815890</v>
          </cell>
          <cell r="BW18">
            <v>0</v>
          </cell>
          <cell r="BX18">
            <v>0</v>
          </cell>
          <cell r="BY18">
            <v>0</v>
          </cell>
          <cell r="CA18">
            <v>0</v>
          </cell>
          <cell r="CB18">
            <v>0</v>
          </cell>
          <cell r="CD18">
            <v>0</v>
          </cell>
          <cell r="CE18">
            <v>0</v>
          </cell>
          <cell r="CG18">
            <v>87633455</v>
          </cell>
          <cell r="CH18">
            <v>177728508</v>
          </cell>
          <cell r="CJ18">
            <v>11186486</v>
          </cell>
          <cell r="CK18">
            <v>6876912</v>
          </cell>
          <cell r="CM18">
            <v>6833650</v>
          </cell>
          <cell r="CN18">
            <v>2815890</v>
          </cell>
          <cell r="CO18">
            <v>18020136</v>
          </cell>
          <cell r="CP18">
            <v>9692802</v>
          </cell>
          <cell r="CQ18">
            <v>0.61475176386936881</v>
          </cell>
          <cell r="CR18">
            <v>0.41206236784149025</v>
          </cell>
          <cell r="CS18">
            <v>0.537887</v>
          </cell>
          <cell r="CT18">
            <v>1.0549999999999999</v>
          </cell>
        </row>
        <row r="19">
          <cell r="A19">
            <v>3400016</v>
          </cell>
          <cell r="B19" t="str">
            <v>Harris Regional Hospital</v>
          </cell>
          <cell r="C19">
            <v>3</v>
          </cell>
          <cell r="D19">
            <v>36799</v>
          </cell>
          <cell r="E19">
            <v>12</v>
          </cell>
          <cell r="F19">
            <v>12</v>
          </cell>
          <cell r="G19">
            <v>1</v>
          </cell>
          <cell r="H19">
            <v>35018585</v>
          </cell>
          <cell r="I19">
            <v>58443548</v>
          </cell>
          <cell r="K19">
            <v>4819421</v>
          </cell>
          <cell r="L19">
            <v>3115823</v>
          </cell>
          <cell r="N19">
            <v>2894988</v>
          </cell>
          <cell r="O19">
            <v>1546602</v>
          </cell>
          <cell r="Z19">
            <v>35018585</v>
          </cell>
          <cell r="AA19">
            <v>58443548</v>
          </cell>
          <cell r="AC19">
            <v>4819421</v>
          </cell>
          <cell r="AD19">
            <v>3115823</v>
          </cell>
          <cell r="AF19">
            <v>2894988</v>
          </cell>
          <cell r="AG19">
            <v>1546602</v>
          </cell>
          <cell r="AK19">
            <v>0</v>
          </cell>
          <cell r="BD19">
            <v>0</v>
          </cell>
          <cell r="BE19">
            <v>0</v>
          </cell>
          <cell r="BG19">
            <v>0</v>
          </cell>
          <cell r="BH19">
            <v>0</v>
          </cell>
          <cell r="BJ19">
            <v>0</v>
          </cell>
          <cell r="BK19">
            <v>0</v>
          </cell>
          <cell r="BM19">
            <v>1</v>
          </cell>
          <cell r="BN19">
            <v>35018585</v>
          </cell>
          <cell r="BO19">
            <v>58443548</v>
          </cell>
          <cell r="BQ19">
            <v>4819421</v>
          </cell>
          <cell r="BR19">
            <v>3115823</v>
          </cell>
          <cell r="BT19">
            <v>2894988</v>
          </cell>
          <cell r="BU19">
            <v>1546602</v>
          </cell>
          <cell r="BW19">
            <v>0</v>
          </cell>
          <cell r="BX19">
            <v>0</v>
          </cell>
          <cell r="BY19">
            <v>0</v>
          </cell>
          <cell r="CA19">
            <v>0</v>
          </cell>
          <cell r="CB19">
            <v>0</v>
          </cell>
          <cell r="CD19">
            <v>0</v>
          </cell>
          <cell r="CE19">
            <v>0</v>
          </cell>
          <cell r="CG19">
            <v>35018585</v>
          </cell>
          <cell r="CH19">
            <v>58443548</v>
          </cell>
          <cell r="CJ19">
            <v>4819421</v>
          </cell>
          <cell r="CK19">
            <v>3115823</v>
          </cell>
          <cell r="CM19">
            <v>2894988</v>
          </cell>
          <cell r="CN19">
            <v>1546602</v>
          </cell>
          <cell r="CO19">
            <v>7714409</v>
          </cell>
          <cell r="CP19">
            <v>4662425</v>
          </cell>
          <cell r="CQ19">
            <v>0.64651396920916437</v>
          </cell>
          <cell r="CR19">
            <v>0.53423433879518667</v>
          </cell>
          <cell r="CS19">
            <v>0.604379</v>
          </cell>
          <cell r="CT19">
            <v>1.0549999999999999</v>
          </cell>
        </row>
        <row r="20">
          <cell r="A20">
            <v>3400017</v>
          </cell>
          <cell r="B20" t="str">
            <v>Margaret R. Pardee Memorial Hospital</v>
          </cell>
          <cell r="C20">
            <v>4</v>
          </cell>
          <cell r="D20">
            <v>36799</v>
          </cell>
          <cell r="E20">
            <v>12</v>
          </cell>
          <cell r="F20">
            <v>12</v>
          </cell>
          <cell r="G20">
            <v>1</v>
          </cell>
          <cell r="H20">
            <v>62762714</v>
          </cell>
          <cell r="I20">
            <v>131655648</v>
          </cell>
          <cell r="K20">
            <v>6802429</v>
          </cell>
          <cell r="L20">
            <v>3549500</v>
          </cell>
          <cell r="N20">
            <v>3448049</v>
          </cell>
          <cell r="O20">
            <v>1423442</v>
          </cell>
          <cell r="Q20">
            <v>1831404</v>
          </cell>
          <cell r="R20">
            <v>2908620</v>
          </cell>
          <cell r="T20">
            <v>1145189</v>
          </cell>
          <cell r="U20">
            <v>581424</v>
          </cell>
          <cell r="Z20">
            <v>64594118</v>
          </cell>
          <cell r="AA20">
            <v>134564268</v>
          </cell>
          <cell r="AC20">
            <v>7947618</v>
          </cell>
          <cell r="AD20">
            <v>4130924</v>
          </cell>
          <cell r="AF20">
            <v>3448049</v>
          </cell>
          <cell r="AG20">
            <v>1423442</v>
          </cell>
          <cell r="AI20">
            <v>1</v>
          </cell>
          <cell r="AJ20">
            <v>1</v>
          </cell>
          <cell r="AK20">
            <v>1</v>
          </cell>
          <cell r="AL20">
            <v>0</v>
          </cell>
          <cell r="AM20">
            <v>0</v>
          </cell>
          <cell r="AO20">
            <v>0</v>
          </cell>
          <cell r="AP20">
            <v>0</v>
          </cell>
          <cell r="AR20">
            <v>0</v>
          </cell>
          <cell r="AS20">
            <v>0</v>
          </cell>
          <cell r="AX20">
            <v>0</v>
          </cell>
          <cell r="AY20">
            <v>0</v>
          </cell>
          <cell r="BD20">
            <v>0</v>
          </cell>
          <cell r="BE20">
            <v>0</v>
          </cell>
          <cell r="BG20">
            <v>0</v>
          </cell>
          <cell r="BH20">
            <v>0</v>
          </cell>
          <cell r="BJ20">
            <v>0</v>
          </cell>
          <cell r="BK20">
            <v>0</v>
          </cell>
          <cell r="BM20">
            <v>1</v>
          </cell>
          <cell r="BN20">
            <v>64594118</v>
          </cell>
          <cell r="BO20">
            <v>134564268</v>
          </cell>
          <cell r="BQ20">
            <v>7947618</v>
          </cell>
          <cell r="BR20">
            <v>4130924</v>
          </cell>
          <cell r="BT20">
            <v>3448049</v>
          </cell>
          <cell r="BU20">
            <v>1423442</v>
          </cell>
          <cell r="BW20">
            <v>1</v>
          </cell>
          <cell r="BX20">
            <v>0</v>
          </cell>
          <cell r="BY20">
            <v>0</v>
          </cell>
          <cell r="CA20">
            <v>0</v>
          </cell>
          <cell r="CB20">
            <v>0</v>
          </cell>
          <cell r="CD20">
            <v>0</v>
          </cell>
          <cell r="CE20">
            <v>0</v>
          </cell>
          <cell r="CG20">
            <v>64594118</v>
          </cell>
          <cell r="CH20">
            <v>134564268</v>
          </cell>
          <cell r="CJ20">
            <v>7947618</v>
          </cell>
          <cell r="CK20">
            <v>4130924</v>
          </cell>
          <cell r="CM20">
            <v>3448049</v>
          </cell>
          <cell r="CN20">
            <v>1423442</v>
          </cell>
          <cell r="CO20">
            <v>11395667</v>
          </cell>
          <cell r="CP20">
            <v>5554366</v>
          </cell>
          <cell r="CQ20">
            <v>0.51976881626671034</v>
          </cell>
          <cell r="CR20">
            <v>0.41282533977910407</v>
          </cell>
          <cell r="CS20">
            <v>0.48741000000000001</v>
          </cell>
          <cell r="CT20">
            <v>1.0549999999999999</v>
          </cell>
        </row>
        <row r="21">
          <cell r="A21">
            <v>3400018</v>
          </cell>
          <cell r="B21" t="str">
            <v>St. Lukes Hospital</v>
          </cell>
          <cell r="C21">
            <v>3</v>
          </cell>
          <cell r="D21">
            <v>36799</v>
          </cell>
          <cell r="E21">
            <v>12</v>
          </cell>
          <cell r="F21">
            <v>12</v>
          </cell>
          <cell r="G21">
            <v>1</v>
          </cell>
          <cell r="H21">
            <v>12783878</v>
          </cell>
          <cell r="I21">
            <v>24848853</v>
          </cell>
          <cell r="K21">
            <v>186964</v>
          </cell>
          <cell r="L21">
            <v>128507</v>
          </cell>
          <cell r="N21">
            <v>257398</v>
          </cell>
          <cell r="O21">
            <v>101466</v>
          </cell>
          <cell r="Q21">
            <v>0</v>
          </cell>
          <cell r="R21">
            <v>0</v>
          </cell>
          <cell r="T21">
            <v>71858</v>
          </cell>
          <cell r="U21">
            <v>51696</v>
          </cell>
          <cell r="Z21">
            <v>12783878</v>
          </cell>
          <cell r="AA21">
            <v>24848853</v>
          </cell>
          <cell r="AC21">
            <v>258822</v>
          </cell>
          <cell r="AD21">
            <v>180203</v>
          </cell>
          <cell r="AF21">
            <v>257398</v>
          </cell>
          <cell r="AG21">
            <v>101466</v>
          </cell>
          <cell r="AK21">
            <v>0</v>
          </cell>
          <cell r="BD21">
            <v>0</v>
          </cell>
          <cell r="BE21">
            <v>0</v>
          </cell>
          <cell r="BG21">
            <v>0</v>
          </cell>
          <cell r="BH21">
            <v>0</v>
          </cell>
          <cell r="BJ21">
            <v>0</v>
          </cell>
          <cell r="BK21">
            <v>0</v>
          </cell>
          <cell r="BM21">
            <v>1</v>
          </cell>
          <cell r="BN21">
            <v>12783878</v>
          </cell>
          <cell r="BO21">
            <v>24848853</v>
          </cell>
          <cell r="BQ21">
            <v>258822</v>
          </cell>
          <cell r="BR21">
            <v>180203</v>
          </cell>
          <cell r="BT21">
            <v>257398</v>
          </cell>
          <cell r="BU21">
            <v>101466</v>
          </cell>
          <cell r="BW21">
            <v>0</v>
          </cell>
          <cell r="BX21">
            <v>0</v>
          </cell>
          <cell r="BY21">
            <v>0</v>
          </cell>
          <cell r="CA21">
            <v>0</v>
          </cell>
          <cell r="CB21">
            <v>0</v>
          </cell>
          <cell r="CD21">
            <v>0</v>
          </cell>
          <cell r="CE21">
            <v>0</v>
          </cell>
          <cell r="CG21">
            <v>12783878</v>
          </cell>
          <cell r="CH21">
            <v>24848853</v>
          </cell>
          <cell r="CJ21">
            <v>258822</v>
          </cell>
          <cell r="CK21">
            <v>180203</v>
          </cell>
          <cell r="CM21">
            <v>257398</v>
          </cell>
          <cell r="CN21">
            <v>101466</v>
          </cell>
          <cell r="CO21">
            <v>516220</v>
          </cell>
          <cell r="CP21">
            <v>281669</v>
          </cell>
          <cell r="CQ21">
            <v>0.69624297779941424</v>
          </cell>
          <cell r="CR21">
            <v>0.39419886712406466</v>
          </cell>
          <cell r="CS21">
            <v>0.54563799999999996</v>
          </cell>
          <cell r="CT21">
            <v>1.0549999999999999</v>
          </cell>
        </row>
        <row r="22">
          <cell r="A22">
            <v>3400019</v>
          </cell>
          <cell r="B22" t="str">
            <v>Stokes Reynolds Memorial Hospital</v>
          </cell>
          <cell r="C22">
            <v>3</v>
          </cell>
          <cell r="D22">
            <v>36707</v>
          </cell>
          <cell r="E22">
            <v>12</v>
          </cell>
          <cell r="F22">
            <v>12</v>
          </cell>
          <cell r="G22">
            <v>1</v>
          </cell>
          <cell r="H22">
            <v>8968500</v>
          </cell>
          <cell r="I22">
            <v>12504892</v>
          </cell>
          <cell r="K22">
            <v>231405</v>
          </cell>
          <cell r="L22">
            <v>180807</v>
          </cell>
          <cell r="N22">
            <v>476568</v>
          </cell>
          <cell r="O22">
            <v>314765</v>
          </cell>
          <cell r="Z22">
            <v>8968500</v>
          </cell>
          <cell r="AA22">
            <v>12504892</v>
          </cell>
          <cell r="AC22">
            <v>231405</v>
          </cell>
          <cell r="AD22">
            <v>180807</v>
          </cell>
          <cell r="AF22">
            <v>476568</v>
          </cell>
          <cell r="AG22">
            <v>314765</v>
          </cell>
          <cell r="AK22">
            <v>0</v>
          </cell>
          <cell r="BD22">
            <v>0</v>
          </cell>
          <cell r="BE22">
            <v>0</v>
          </cell>
          <cell r="BG22">
            <v>0</v>
          </cell>
          <cell r="BH22">
            <v>0</v>
          </cell>
          <cell r="BJ22">
            <v>0</v>
          </cell>
          <cell r="BK22">
            <v>0</v>
          </cell>
          <cell r="BM22">
            <v>1</v>
          </cell>
          <cell r="BN22">
            <v>8968500</v>
          </cell>
          <cell r="BO22">
            <v>12504892</v>
          </cell>
          <cell r="BQ22">
            <v>231405</v>
          </cell>
          <cell r="BR22">
            <v>180807</v>
          </cell>
          <cell r="BT22">
            <v>476568</v>
          </cell>
          <cell r="BU22">
            <v>314765</v>
          </cell>
          <cell r="BW22">
            <v>0</v>
          </cell>
          <cell r="BX22">
            <v>0</v>
          </cell>
          <cell r="BY22">
            <v>0</v>
          </cell>
          <cell r="CA22">
            <v>0</v>
          </cell>
          <cell r="CB22">
            <v>0</v>
          </cell>
          <cell r="CD22">
            <v>0</v>
          </cell>
          <cell r="CE22">
            <v>0</v>
          </cell>
          <cell r="CG22">
            <v>8968500</v>
          </cell>
          <cell r="CH22">
            <v>12504892</v>
          </cell>
          <cell r="CJ22">
            <v>231405</v>
          </cell>
          <cell r="CK22">
            <v>180807</v>
          </cell>
          <cell r="CM22">
            <v>476568</v>
          </cell>
          <cell r="CN22">
            <v>314765</v>
          </cell>
          <cell r="CO22">
            <v>707973</v>
          </cell>
          <cell r="CP22">
            <v>495572</v>
          </cell>
          <cell r="CQ22">
            <v>0.78134439618850071</v>
          </cell>
          <cell r="CR22">
            <v>0.66048286918131305</v>
          </cell>
          <cell r="CS22">
            <v>0.69998700000000003</v>
          </cell>
          <cell r="CT22">
            <v>1.06</v>
          </cell>
        </row>
        <row r="23">
          <cell r="A23">
            <v>3400020</v>
          </cell>
          <cell r="B23" t="str">
            <v>Central Carolina Hospital</v>
          </cell>
          <cell r="C23">
            <v>3</v>
          </cell>
          <cell r="D23">
            <v>36677</v>
          </cell>
          <cell r="E23">
            <v>12</v>
          </cell>
          <cell r="F23">
            <v>12</v>
          </cell>
          <cell r="G23">
            <v>1</v>
          </cell>
          <cell r="H23">
            <v>36259817</v>
          </cell>
          <cell r="I23">
            <v>131008316</v>
          </cell>
          <cell r="K23">
            <v>9323980</v>
          </cell>
          <cell r="L23">
            <v>3304361</v>
          </cell>
          <cell r="N23">
            <v>5605715</v>
          </cell>
          <cell r="O23">
            <v>1337097</v>
          </cell>
          <cell r="Z23">
            <v>36259817</v>
          </cell>
          <cell r="AA23">
            <v>131008316</v>
          </cell>
          <cell r="AC23">
            <v>9323980</v>
          </cell>
          <cell r="AD23">
            <v>3304361</v>
          </cell>
          <cell r="AF23">
            <v>5605715</v>
          </cell>
          <cell r="AG23">
            <v>1337097</v>
          </cell>
          <cell r="AK23">
            <v>0</v>
          </cell>
          <cell r="BD23">
            <v>0</v>
          </cell>
          <cell r="BE23">
            <v>0</v>
          </cell>
          <cell r="BG23">
            <v>0</v>
          </cell>
          <cell r="BH23">
            <v>0</v>
          </cell>
          <cell r="BJ23">
            <v>0</v>
          </cell>
          <cell r="BK23">
            <v>0</v>
          </cell>
          <cell r="BM23">
            <v>1</v>
          </cell>
          <cell r="BN23">
            <v>36259817</v>
          </cell>
          <cell r="BO23">
            <v>131008316</v>
          </cell>
          <cell r="BQ23">
            <v>9323980</v>
          </cell>
          <cell r="BR23">
            <v>3304361</v>
          </cell>
          <cell r="BT23">
            <v>5605715</v>
          </cell>
          <cell r="BU23">
            <v>1337097</v>
          </cell>
          <cell r="BW23">
            <v>0</v>
          </cell>
          <cell r="BX23">
            <v>0</v>
          </cell>
          <cell r="BY23">
            <v>0</v>
          </cell>
          <cell r="CA23">
            <v>0</v>
          </cell>
          <cell r="CB23">
            <v>0</v>
          </cell>
          <cell r="CD23">
            <v>0</v>
          </cell>
          <cell r="CE23">
            <v>0</v>
          </cell>
          <cell r="CG23">
            <v>36259817</v>
          </cell>
          <cell r="CH23">
            <v>131008316</v>
          </cell>
          <cell r="CJ23">
            <v>9323980</v>
          </cell>
          <cell r="CK23">
            <v>3304361</v>
          </cell>
          <cell r="CM23">
            <v>5605715</v>
          </cell>
          <cell r="CN23">
            <v>1337097</v>
          </cell>
          <cell r="CO23">
            <v>14929695</v>
          </cell>
          <cell r="CP23">
            <v>4641458</v>
          </cell>
          <cell r="CQ23">
            <v>0.35439383181860107</v>
          </cell>
          <cell r="CR23">
            <v>0.23852389927065504</v>
          </cell>
          <cell r="CS23">
            <v>0.310888</v>
          </cell>
          <cell r="CT23">
            <v>1.0609999999999999</v>
          </cell>
        </row>
        <row r="24">
          <cell r="A24">
            <v>3400021</v>
          </cell>
          <cell r="B24" t="str">
            <v>Cleveland Regional Medical Center</v>
          </cell>
          <cell r="C24">
            <v>4</v>
          </cell>
          <cell r="D24">
            <v>36891</v>
          </cell>
          <cell r="E24">
            <v>12</v>
          </cell>
          <cell r="F24">
            <v>3</v>
          </cell>
          <cell r="G24">
            <v>0.25</v>
          </cell>
          <cell r="H24">
            <v>65076780</v>
          </cell>
          <cell r="I24">
            <v>133317007</v>
          </cell>
          <cell r="K24">
            <v>9781195</v>
          </cell>
          <cell r="L24">
            <v>5408402</v>
          </cell>
          <cell r="N24">
            <v>4552908</v>
          </cell>
          <cell r="O24">
            <v>2191673</v>
          </cell>
          <cell r="Z24">
            <v>65076780</v>
          </cell>
          <cell r="AA24">
            <v>133317007</v>
          </cell>
          <cell r="AC24">
            <v>9781195</v>
          </cell>
          <cell r="AD24">
            <v>5408402</v>
          </cell>
          <cell r="AF24">
            <v>4552908</v>
          </cell>
          <cell r="AG24">
            <v>2191673</v>
          </cell>
          <cell r="AI24">
            <v>12</v>
          </cell>
          <cell r="AJ24">
            <v>9</v>
          </cell>
          <cell r="AK24">
            <v>0.75</v>
          </cell>
          <cell r="AL24">
            <v>69155917</v>
          </cell>
          <cell r="AM24">
            <v>146890963</v>
          </cell>
          <cell r="AO24">
            <v>12280984</v>
          </cell>
          <cell r="AP24">
            <v>7423087</v>
          </cell>
          <cell r="AR24">
            <v>4786966</v>
          </cell>
          <cell r="AS24">
            <v>2229440</v>
          </cell>
          <cell r="BD24">
            <v>69155917</v>
          </cell>
          <cell r="BE24">
            <v>146890963</v>
          </cell>
          <cell r="BG24">
            <v>12280984</v>
          </cell>
          <cell r="BH24">
            <v>7423087</v>
          </cell>
          <cell r="BJ24">
            <v>4786966</v>
          </cell>
          <cell r="BK24">
            <v>2229440</v>
          </cell>
          <cell r="BM24">
            <v>0.25</v>
          </cell>
          <cell r="BN24">
            <v>16269195</v>
          </cell>
          <cell r="BO24">
            <v>33329251.75</v>
          </cell>
          <cell r="BQ24">
            <v>2445298.75</v>
          </cell>
          <cell r="BR24">
            <v>1352100.5</v>
          </cell>
          <cell r="BT24">
            <v>1138227</v>
          </cell>
          <cell r="BU24">
            <v>547918.25</v>
          </cell>
          <cell r="BW24">
            <v>0.75</v>
          </cell>
          <cell r="BX24">
            <v>51866937.75</v>
          </cell>
          <cell r="BY24">
            <v>110168222.25</v>
          </cell>
          <cell r="CA24">
            <v>9210738</v>
          </cell>
          <cell r="CB24">
            <v>5567315.25</v>
          </cell>
          <cell r="CD24">
            <v>3590224.5</v>
          </cell>
          <cell r="CE24">
            <v>1672080</v>
          </cell>
          <cell r="CG24">
            <v>68136132.75</v>
          </cell>
          <cell r="CH24">
            <v>143497474</v>
          </cell>
          <cell r="CJ24">
            <v>11656036.75</v>
          </cell>
          <cell r="CK24">
            <v>6919415.75</v>
          </cell>
          <cell r="CM24">
            <v>4728451.5</v>
          </cell>
          <cell r="CN24">
            <v>2219998.25</v>
          </cell>
          <cell r="CO24">
            <v>16384488.25</v>
          </cell>
          <cell r="CP24">
            <v>9139414</v>
          </cell>
          <cell r="CQ24">
            <v>0.5936336593997098</v>
          </cell>
          <cell r="CR24">
            <v>0.46949794240249687</v>
          </cell>
          <cell r="CS24">
            <v>0.557809</v>
          </cell>
          <cell r="CT24">
            <v>1.05</v>
          </cell>
        </row>
        <row r="25">
          <cell r="A25">
            <v>3400022</v>
          </cell>
          <cell r="B25" t="str">
            <v>Bladen County Hospital</v>
          </cell>
          <cell r="C25">
            <v>4</v>
          </cell>
          <cell r="D25">
            <v>36799</v>
          </cell>
          <cell r="E25">
            <v>12</v>
          </cell>
          <cell r="F25">
            <v>12</v>
          </cell>
          <cell r="G25">
            <v>1</v>
          </cell>
          <cell r="H25">
            <v>14573851</v>
          </cell>
          <cell r="I25">
            <v>25251525</v>
          </cell>
          <cell r="K25">
            <v>1974048</v>
          </cell>
          <cell r="L25">
            <v>926849</v>
          </cell>
          <cell r="N25">
            <v>2277116</v>
          </cell>
          <cell r="O25">
            <v>1078566</v>
          </cell>
          <cell r="Z25">
            <v>14573851</v>
          </cell>
          <cell r="AA25">
            <v>25251525</v>
          </cell>
          <cell r="AC25">
            <v>1974048</v>
          </cell>
          <cell r="AD25">
            <v>926849</v>
          </cell>
          <cell r="AF25">
            <v>2277116</v>
          </cell>
          <cell r="AG25">
            <v>1078566</v>
          </cell>
          <cell r="AK25">
            <v>0</v>
          </cell>
          <cell r="BD25">
            <v>0</v>
          </cell>
          <cell r="BE25">
            <v>0</v>
          </cell>
          <cell r="BG25">
            <v>0</v>
          </cell>
          <cell r="BH25">
            <v>0</v>
          </cell>
          <cell r="BJ25">
            <v>0</v>
          </cell>
          <cell r="BK25">
            <v>0</v>
          </cell>
          <cell r="BM25">
            <v>1</v>
          </cell>
          <cell r="BN25">
            <v>14573851</v>
          </cell>
          <cell r="BO25">
            <v>25251525</v>
          </cell>
          <cell r="BQ25">
            <v>1974048</v>
          </cell>
          <cell r="BR25">
            <v>926849</v>
          </cell>
          <cell r="BT25">
            <v>2277116</v>
          </cell>
          <cell r="BU25">
            <v>1078566</v>
          </cell>
          <cell r="BW25">
            <v>0</v>
          </cell>
          <cell r="BX25">
            <v>0</v>
          </cell>
          <cell r="BY25">
            <v>0</v>
          </cell>
          <cell r="CA25">
            <v>0</v>
          </cell>
          <cell r="CB25">
            <v>0</v>
          </cell>
          <cell r="CD25">
            <v>0</v>
          </cell>
          <cell r="CE25">
            <v>0</v>
          </cell>
          <cell r="CG25">
            <v>14573851</v>
          </cell>
          <cell r="CH25">
            <v>25251525</v>
          </cell>
          <cell r="CJ25">
            <v>1974048</v>
          </cell>
          <cell r="CK25">
            <v>926849</v>
          </cell>
          <cell r="CM25">
            <v>2277116</v>
          </cell>
          <cell r="CN25">
            <v>1078566</v>
          </cell>
          <cell r="CO25">
            <v>4251164</v>
          </cell>
          <cell r="CP25">
            <v>2005415</v>
          </cell>
          <cell r="CQ25">
            <v>0.46951695196874643</v>
          </cell>
          <cell r="CR25">
            <v>0.47365439441820267</v>
          </cell>
          <cell r="CS25">
            <v>0.47173300000000001</v>
          </cell>
          <cell r="CT25">
            <v>1.0549999999999999</v>
          </cell>
        </row>
        <row r="26">
          <cell r="A26">
            <v>3400023</v>
          </cell>
          <cell r="B26" t="str">
            <v>Park Ridge Hospital</v>
          </cell>
          <cell r="C26">
            <v>3</v>
          </cell>
          <cell r="D26">
            <v>36891</v>
          </cell>
          <cell r="E26">
            <v>12</v>
          </cell>
          <cell r="F26">
            <v>3</v>
          </cell>
          <cell r="G26">
            <v>0.25</v>
          </cell>
          <cell r="H26">
            <v>31295160</v>
          </cell>
          <cell r="I26">
            <v>59879260</v>
          </cell>
          <cell r="K26">
            <v>4791683</v>
          </cell>
          <cell r="L26">
            <v>1974153</v>
          </cell>
          <cell r="N26">
            <v>1187089</v>
          </cell>
          <cell r="O26">
            <v>742629</v>
          </cell>
          <cell r="Q26">
            <v>0</v>
          </cell>
          <cell r="R26">
            <v>0</v>
          </cell>
          <cell r="Z26">
            <v>31295160</v>
          </cell>
          <cell r="AA26">
            <v>59879260</v>
          </cell>
          <cell r="AC26">
            <v>4791683</v>
          </cell>
          <cell r="AD26">
            <v>1974153</v>
          </cell>
          <cell r="AF26">
            <v>1187089</v>
          </cell>
          <cell r="AG26">
            <v>742629</v>
          </cell>
          <cell r="AI26">
            <v>12</v>
          </cell>
          <cell r="AJ26">
            <v>9</v>
          </cell>
          <cell r="AK26">
            <v>0.75</v>
          </cell>
          <cell r="AL26">
            <v>36573507</v>
          </cell>
          <cell r="AM26">
            <v>66974532</v>
          </cell>
          <cell r="AO26">
            <v>3706080</v>
          </cell>
          <cell r="AP26">
            <v>2133695</v>
          </cell>
          <cell r="AR26">
            <v>1392691</v>
          </cell>
          <cell r="AS26">
            <v>755012</v>
          </cell>
          <cell r="AU26">
            <v>0</v>
          </cell>
          <cell r="AV26">
            <v>0</v>
          </cell>
          <cell r="BD26">
            <v>36573507</v>
          </cell>
          <cell r="BE26">
            <v>66974532</v>
          </cell>
          <cell r="BG26">
            <v>3706080</v>
          </cell>
          <cell r="BH26">
            <v>2133695</v>
          </cell>
          <cell r="BJ26">
            <v>1392691</v>
          </cell>
          <cell r="BK26">
            <v>755012</v>
          </cell>
          <cell r="BM26">
            <v>0.25</v>
          </cell>
          <cell r="BN26">
            <v>7823790</v>
          </cell>
          <cell r="BO26">
            <v>14969815</v>
          </cell>
          <cell r="BQ26">
            <v>1197920.75</v>
          </cell>
          <cell r="BR26">
            <v>493538.25</v>
          </cell>
          <cell r="BT26">
            <v>296772.25</v>
          </cell>
          <cell r="BU26">
            <v>185657.25</v>
          </cell>
          <cell r="BW26">
            <v>0.75</v>
          </cell>
          <cell r="BX26">
            <v>27430130.25</v>
          </cell>
          <cell r="BY26">
            <v>50230899</v>
          </cell>
          <cell r="CA26">
            <v>2779560</v>
          </cell>
          <cell r="CB26">
            <v>1600271.25</v>
          </cell>
          <cell r="CD26">
            <v>1044518.25</v>
          </cell>
          <cell r="CE26">
            <v>566259</v>
          </cell>
          <cell r="CG26">
            <v>35253920.25</v>
          </cell>
          <cell r="CH26">
            <v>65200714</v>
          </cell>
          <cell r="CJ26">
            <v>3977480.75</v>
          </cell>
          <cell r="CK26">
            <v>2093809.5</v>
          </cell>
          <cell r="CM26">
            <v>1341290.5</v>
          </cell>
          <cell r="CN26">
            <v>751916.25</v>
          </cell>
          <cell r="CO26">
            <v>5318771.25</v>
          </cell>
          <cell r="CP26">
            <v>2845725.75</v>
          </cell>
          <cell r="CQ26">
            <v>0.52641599836781106</v>
          </cell>
          <cell r="CR26">
            <v>0.56059164662688654</v>
          </cell>
          <cell r="CS26">
            <v>0.53503400000000001</v>
          </cell>
          <cell r="CT26">
            <v>1.05</v>
          </cell>
        </row>
        <row r="27">
          <cell r="A27">
            <v>3400024</v>
          </cell>
          <cell r="B27" t="str">
            <v>Sampson Regional Medical Center</v>
          </cell>
          <cell r="C27">
            <v>4</v>
          </cell>
          <cell r="D27">
            <v>36799</v>
          </cell>
          <cell r="E27">
            <v>12</v>
          </cell>
          <cell r="F27">
            <v>12</v>
          </cell>
          <cell r="G27">
            <v>1</v>
          </cell>
          <cell r="H27">
            <v>29192965</v>
          </cell>
          <cell r="I27">
            <v>63310052</v>
          </cell>
          <cell r="K27">
            <v>5642363</v>
          </cell>
          <cell r="L27">
            <v>3012451</v>
          </cell>
          <cell r="N27">
            <v>2996669</v>
          </cell>
          <cell r="O27">
            <v>1260288</v>
          </cell>
          <cell r="Z27">
            <v>29192965</v>
          </cell>
          <cell r="AA27">
            <v>63310052</v>
          </cell>
          <cell r="AC27">
            <v>5642363</v>
          </cell>
          <cell r="AD27">
            <v>3012451</v>
          </cell>
          <cell r="AF27">
            <v>2996669</v>
          </cell>
          <cell r="AG27">
            <v>1260288</v>
          </cell>
          <cell r="AK27">
            <v>0</v>
          </cell>
          <cell r="BD27">
            <v>0</v>
          </cell>
          <cell r="BE27">
            <v>0</v>
          </cell>
          <cell r="BG27">
            <v>0</v>
          </cell>
          <cell r="BH27">
            <v>0</v>
          </cell>
          <cell r="BJ27">
            <v>0</v>
          </cell>
          <cell r="BK27">
            <v>0</v>
          </cell>
          <cell r="BM27">
            <v>1</v>
          </cell>
          <cell r="BN27">
            <v>29192965</v>
          </cell>
          <cell r="BO27">
            <v>63310052</v>
          </cell>
          <cell r="BQ27">
            <v>5642363</v>
          </cell>
          <cell r="BR27">
            <v>3012451</v>
          </cell>
          <cell r="BT27">
            <v>2996669</v>
          </cell>
          <cell r="BU27">
            <v>1260288</v>
          </cell>
          <cell r="BW27">
            <v>0</v>
          </cell>
          <cell r="BX27">
            <v>0</v>
          </cell>
          <cell r="BY27">
            <v>0</v>
          </cell>
          <cell r="CA27">
            <v>0</v>
          </cell>
          <cell r="CB27">
            <v>0</v>
          </cell>
          <cell r="CD27">
            <v>0</v>
          </cell>
          <cell r="CE27">
            <v>0</v>
          </cell>
          <cell r="CG27">
            <v>29192965</v>
          </cell>
          <cell r="CH27">
            <v>63310052</v>
          </cell>
          <cell r="CJ27">
            <v>5642363</v>
          </cell>
          <cell r="CK27">
            <v>3012451</v>
          </cell>
          <cell r="CM27">
            <v>2996669</v>
          </cell>
          <cell r="CN27">
            <v>1260288</v>
          </cell>
          <cell r="CO27">
            <v>8639032</v>
          </cell>
          <cell r="CP27">
            <v>4272739</v>
          </cell>
          <cell r="CQ27">
            <v>0.53389882926709964</v>
          </cell>
          <cell r="CR27">
            <v>0.42056296507889257</v>
          </cell>
          <cell r="CS27">
            <v>0.494585</v>
          </cell>
          <cell r="CT27">
            <v>1.0549999999999999</v>
          </cell>
        </row>
        <row r="28">
          <cell r="A28">
            <v>3400025</v>
          </cell>
          <cell r="B28" t="str">
            <v>Haywood Regional Medical Center</v>
          </cell>
          <cell r="C28">
            <v>4</v>
          </cell>
          <cell r="D28">
            <v>36799</v>
          </cell>
          <cell r="E28">
            <v>12</v>
          </cell>
          <cell r="F28">
            <v>12</v>
          </cell>
          <cell r="G28">
            <v>1</v>
          </cell>
          <cell r="H28">
            <v>39268398</v>
          </cell>
          <cell r="I28">
            <v>80644789</v>
          </cell>
          <cell r="K28">
            <v>4799738</v>
          </cell>
          <cell r="L28">
            <v>2863953</v>
          </cell>
          <cell r="N28">
            <v>4458037</v>
          </cell>
          <cell r="O28">
            <v>1573469</v>
          </cell>
          <cell r="Z28">
            <v>39268398</v>
          </cell>
          <cell r="AA28">
            <v>80644789</v>
          </cell>
          <cell r="AC28">
            <v>4799738</v>
          </cell>
          <cell r="AD28">
            <v>2863953</v>
          </cell>
          <cell r="AF28">
            <v>4458037</v>
          </cell>
          <cell r="AG28">
            <v>1573469</v>
          </cell>
          <cell r="AK28">
            <v>0</v>
          </cell>
          <cell r="BD28">
            <v>0</v>
          </cell>
          <cell r="BE28">
            <v>0</v>
          </cell>
          <cell r="BG28">
            <v>0</v>
          </cell>
          <cell r="BH28">
            <v>0</v>
          </cell>
          <cell r="BJ28">
            <v>0</v>
          </cell>
          <cell r="BK28">
            <v>0</v>
          </cell>
          <cell r="BM28">
            <v>1</v>
          </cell>
          <cell r="BN28">
            <v>39268398</v>
          </cell>
          <cell r="BO28">
            <v>80644789</v>
          </cell>
          <cell r="BQ28">
            <v>4799738</v>
          </cell>
          <cell r="BR28">
            <v>2863953</v>
          </cell>
          <cell r="BT28">
            <v>4458037</v>
          </cell>
          <cell r="BU28">
            <v>1573469</v>
          </cell>
          <cell r="BW28">
            <v>0</v>
          </cell>
          <cell r="BX28">
            <v>0</v>
          </cell>
          <cell r="BY28">
            <v>0</v>
          </cell>
          <cell r="CA28">
            <v>0</v>
          </cell>
          <cell r="CB28">
            <v>0</v>
          </cell>
          <cell r="CD28">
            <v>0</v>
          </cell>
          <cell r="CE28">
            <v>0</v>
          </cell>
          <cell r="CG28">
            <v>39268398</v>
          </cell>
          <cell r="CH28">
            <v>80644789</v>
          </cell>
          <cell r="CJ28">
            <v>4799738</v>
          </cell>
          <cell r="CK28">
            <v>2863953</v>
          </cell>
          <cell r="CM28">
            <v>4458037</v>
          </cell>
          <cell r="CN28">
            <v>1573469</v>
          </cell>
          <cell r="CO28">
            <v>9257775</v>
          </cell>
          <cell r="CP28">
            <v>4437422</v>
          </cell>
          <cell r="CQ28">
            <v>0.59668944429883464</v>
          </cell>
          <cell r="CR28">
            <v>0.35295108587030571</v>
          </cell>
          <cell r="CS28">
            <v>0.47931800000000002</v>
          </cell>
          <cell r="CT28">
            <v>1.0549999999999999</v>
          </cell>
        </row>
        <row r="29">
          <cell r="A29">
            <v>3400027</v>
          </cell>
          <cell r="B29" t="str">
            <v>Lenoir Memorial Hospital</v>
          </cell>
          <cell r="C29">
            <v>4</v>
          </cell>
          <cell r="D29">
            <v>36799</v>
          </cell>
          <cell r="E29">
            <v>12</v>
          </cell>
          <cell r="F29">
            <v>12</v>
          </cell>
          <cell r="G29">
            <v>1</v>
          </cell>
          <cell r="H29">
            <v>59564669</v>
          </cell>
          <cell r="I29">
            <v>117054701</v>
          </cell>
          <cell r="K29">
            <v>9201007</v>
          </cell>
          <cell r="L29">
            <v>5462106</v>
          </cell>
          <cell r="N29">
            <v>3846599</v>
          </cell>
          <cell r="O29">
            <v>1727780</v>
          </cell>
          <cell r="Q29">
            <v>2200793</v>
          </cell>
          <cell r="R29">
            <v>1124200</v>
          </cell>
          <cell r="T29">
            <v>410419</v>
          </cell>
          <cell r="U29">
            <v>346412</v>
          </cell>
          <cell r="W29">
            <v>0</v>
          </cell>
          <cell r="X29">
            <v>0</v>
          </cell>
          <cell r="Z29">
            <v>61765462</v>
          </cell>
          <cell r="AA29">
            <v>118178901</v>
          </cell>
          <cell r="AC29">
            <v>9611426</v>
          </cell>
          <cell r="AD29">
            <v>5808518</v>
          </cell>
          <cell r="AF29">
            <v>3846599</v>
          </cell>
          <cell r="AG29">
            <v>1727780</v>
          </cell>
          <cell r="AK29">
            <v>0</v>
          </cell>
          <cell r="BD29">
            <v>0</v>
          </cell>
          <cell r="BE29">
            <v>0</v>
          </cell>
          <cell r="BG29">
            <v>0</v>
          </cell>
          <cell r="BH29">
            <v>0</v>
          </cell>
          <cell r="BJ29">
            <v>0</v>
          </cell>
          <cell r="BK29">
            <v>0</v>
          </cell>
          <cell r="BM29">
            <v>1</v>
          </cell>
          <cell r="BN29">
            <v>61765462</v>
          </cell>
          <cell r="BO29">
            <v>118178901</v>
          </cell>
          <cell r="BQ29">
            <v>9611426</v>
          </cell>
          <cell r="BR29">
            <v>5808518</v>
          </cell>
          <cell r="BT29">
            <v>3846599</v>
          </cell>
          <cell r="BU29">
            <v>1727780</v>
          </cell>
          <cell r="BW29">
            <v>0</v>
          </cell>
          <cell r="BX29">
            <v>0</v>
          </cell>
          <cell r="BY29">
            <v>0</v>
          </cell>
          <cell r="CA29">
            <v>0</v>
          </cell>
          <cell r="CB29">
            <v>0</v>
          </cell>
          <cell r="CD29">
            <v>0</v>
          </cell>
          <cell r="CE29">
            <v>0</v>
          </cell>
          <cell r="CG29">
            <v>61765462</v>
          </cell>
          <cell r="CH29">
            <v>118178901</v>
          </cell>
          <cell r="CJ29">
            <v>9611426</v>
          </cell>
          <cell r="CK29">
            <v>5808518</v>
          </cell>
          <cell r="CM29">
            <v>3846599</v>
          </cell>
          <cell r="CN29">
            <v>1727780</v>
          </cell>
          <cell r="CO29">
            <v>13458025</v>
          </cell>
          <cell r="CP29">
            <v>7536298</v>
          </cell>
          <cell r="CQ29">
            <v>0.60433467416801623</v>
          </cell>
          <cell r="CR29">
            <v>0.44917081297010686</v>
          </cell>
          <cell r="CS29">
            <v>0.55998499999999996</v>
          </cell>
          <cell r="CT29">
            <v>1.0549999999999999</v>
          </cell>
        </row>
        <row r="30">
          <cell r="A30">
            <v>3400028</v>
          </cell>
          <cell r="B30" t="str">
            <v>Cape Fear Valley Med. Ctr.</v>
          </cell>
          <cell r="C30">
            <v>4</v>
          </cell>
          <cell r="D30">
            <v>36799</v>
          </cell>
          <cell r="E30">
            <v>12</v>
          </cell>
          <cell r="F30">
            <v>12</v>
          </cell>
          <cell r="G30">
            <v>1</v>
          </cell>
          <cell r="H30">
            <v>259598239</v>
          </cell>
          <cell r="I30">
            <v>641632872</v>
          </cell>
          <cell r="K30">
            <v>107023857</v>
          </cell>
          <cell r="L30">
            <v>40616497</v>
          </cell>
          <cell r="N30">
            <v>20901417</v>
          </cell>
          <cell r="O30">
            <v>10205997</v>
          </cell>
          <cell r="Q30">
            <v>9546562</v>
          </cell>
          <cell r="R30">
            <v>11816453</v>
          </cell>
          <cell r="T30">
            <v>3641380</v>
          </cell>
          <cell r="U30">
            <v>2257786</v>
          </cell>
          <cell r="W30">
            <v>410634</v>
          </cell>
          <cell r="X30">
            <v>232126</v>
          </cell>
          <cell r="Z30">
            <v>269144801</v>
          </cell>
          <cell r="AA30">
            <v>653449325</v>
          </cell>
          <cell r="AC30">
            <v>110665237</v>
          </cell>
          <cell r="AD30">
            <v>42874283</v>
          </cell>
          <cell r="AF30">
            <v>21312051</v>
          </cell>
          <cell r="AG30">
            <v>10438123</v>
          </cell>
          <cell r="AK30">
            <v>0</v>
          </cell>
          <cell r="BD30">
            <v>0</v>
          </cell>
          <cell r="BE30">
            <v>0</v>
          </cell>
          <cell r="BG30">
            <v>0</v>
          </cell>
          <cell r="BH30">
            <v>0</v>
          </cell>
          <cell r="BJ30">
            <v>0</v>
          </cell>
          <cell r="BK30">
            <v>0</v>
          </cell>
          <cell r="BM30">
            <v>1</v>
          </cell>
          <cell r="BN30">
            <v>269144801</v>
          </cell>
          <cell r="BO30">
            <v>653449325</v>
          </cell>
          <cell r="BQ30">
            <v>110665237</v>
          </cell>
          <cell r="BR30">
            <v>42874283</v>
          </cell>
          <cell r="BT30">
            <v>21312051</v>
          </cell>
          <cell r="BU30">
            <v>10438123</v>
          </cell>
          <cell r="BW30">
            <v>0</v>
          </cell>
          <cell r="BX30">
            <v>0</v>
          </cell>
          <cell r="BY30">
            <v>0</v>
          </cell>
          <cell r="CA30">
            <v>0</v>
          </cell>
          <cell r="CB30">
            <v>0</v>
          </cell>
          <cell r="CD30">
            <v>0</v>
          </cell>
          <cell r="CE30">
            <v>0</v>
          </cell>
          <cell r="CG30">
            <v>269144801</v>
          </cell>
          <cell r="CH30">
            <v>653449325</v>
          </cell>
          <cell r="CJ30">
            <v>110665237</v>
          </cell>
          <cell r="CK30">
            <v>42874283</v>
          </cell>
          <cell r="CM30">
            <v>21312051</v>
          </cell>
          <cell r="CN30">
            <v>10438123</v>
          </cell>
          <cell r="CO30">
            <v>131977288</v>
          </cell>
          <cell r="CP30">
            <v>53312406</v>
          </cell>
          <cell r="CQ30">
            <v>0.387423224874131</v>
          </cell>
          <cell r="CR30">
            <v>0.48977562037553307</v>
          </cell>
          <cell r="CS30">
            <v>0.403951</v>
          </cell>
          <cell r="CT30">
            <v>1.0549999999999999</v>
          </cell>
        </row>
        <row r="31">
          <cell r="A31">
            <v>3400030</v>
          </cell>
          <cell r="B31" t="str">
            <v>Duke University Medical Center</v>
          </cell>
          <cell r="C31">
            <v>3</v>
          </cell>
          <cell r="D31">
            <v>36707</v>
          </cell>
          <cell r="E31">
            <v>12</v>
          </cell>
          <cell r="F31">
            <v>12</v>
          </cell>
          <cell r="G31">
            <v>1</v>
          </cell>
          <cell r="H31">
            <v>605605436</v>
          </cell>
          <cell r="I31">
            <v>1149359827</v>
          </cell>
          <cell r="K31">
            <v>115303130</v>
          </cell>
          <cell r="L31">
            <v>64361878</v>
          </cell>
          <cell r="N31">
            <v>23374641</v>
          </cell>
          <cell r="O31">
            <v>13371265</v>
          </cell>
          <cell r="T31">
            <v>1604958</v>
          </cell>
          <cell r="U31">
            <v>1544340</v>
          </cell>
          <cell r="Z31">
            <v>605605436</v>
          </cell>
          <cell r="AA31">
            <v>1149359827</v>
          </cell>
          <cell r="AC31">
            <v>116908088</v>
          </cell>
          <cell r="AD31">
            <v>65906218</v>
          </cell>
          <cell r="AF31">
            <v>23374641</v>
          </cell>
          <cell r="AG31">
            <v>13371265</v>
          </cell>
          <cell r="AK31">
            <v>0</v>
          </cell>
          <cell r="BD31">
            <v>0</v>
          </cell>
          <cell r="BE31">
            <v>0</v>
          </cell>
          <cell r="BG31">
            <v>0</v>
          </cell>
          <cell r="BH31">
            <v>0</v>
          </cell>
          <cell r="BJ31">
            <v>0</v>
          </cell>
          <cell r="BK31">
            <v>0</v>
          </cell>
          <cell r="BM31">
            <v>1</v>
          </cell>
          <cell r="BN31">
            <v>605605436</v>
          </cell>
          <cell r="BO31">
            <v>1149359827</v>
          </cell>
          <cell r="BQ31">
            <v>116908088</v>
          </cell>
          <cell r="BR31">
            <v>65906218</v>
          </cell>
          <cell r="BT31">
            <v>23374641</v>
          </cell>
          <cell r="BU31">
            <v>13371265</v>
          </cell>
          <cell r="BW31">
            <v>0</v>
          </cell>
          <cell r="BX31">
            <v>0</v>
          </cell>
          <cell r="BY31">
            <v>0</v>
          </cell>
          <cell r="CA31">
            <v>0</v>
          </cell>
          <cell r="CB31">
            <v>0</v>
          </cell>
          <cell r="CD31">
            <v>0</v>
          </cell>
          <cell r="CE31">
            <v>0</v>
          </cell>
          <cell r="CG31">
            <v>605605436</v>
          </cell>
          <cell r="CH31">
            <v>1149359827</v>
          </cell>
          <cell r="CJ31">
            <v>116908088</v>
          </cell>
          <cell r="CK31">
            <v>65906218</v>
          </cell>
          <cell r="CM31">
            <v>23374641</v>
          </cell>
          <cell r="CN31">
            <v>13371265</v>
          </cell>
          <cell r="CO31">
            <v>140282729</v>
          </cell>
          <cell r="CP31">
            <v>79277483</v>
          </cell>
          <cell r="CQ31">
            <v>0.56374387031289064</v>
          </cell>
          <cell r="CR31">
            <v>0.57204151285147009</v>
          </cell>
          <cell r="CS31">
            <v>0.56512600000000002</v>
          </cell>
          <cell r="CT31">
            <v>1.06</v>
          </cell>
        </row>
        <row r="32">
          <cell r="A32">
            <v>3400032</v>
          </cell>
          <cell r="B32" t="str">
            <v>Gaston Memorial Hospital</v>
          </cell>
          <cell r="C32">
            <v>4</v>
          </cell>
          <cell r="D32">
            <v>36707</v>
          </cell>
          <cell r="E32">
            <v>12</v>
          </cell>
          <cell r="F32">
            <v>12</v>
          </cell>
          <cell r="G32">
            <v>1</v>
          </cell>
          <cell r="H32">
            <v>143089716</v>
          </cell>
          <cell r="I32">
            <v>284373365</v>
          </cell>
          <cell r="K32">
            <v>21959030</v>
          </cell>
          <cell r="L32">
            <v>11016706</v>
          </cell>
          <cell r="N32">
            <v>17958348</v>
          </cell>
          <cell r="O32">
            <v>8570595</v>
          </cell>
          <cell r="T32">
            <v>4726553</v>
          </cell>
          <cell r="U32">
            <v>2765173</v>
          </cell>
          <cell r="Z32">
            <v>143089716</v>
          </cell>
          <cell r="AA32">
            <v>284373365</v>
          </cell>
          <cell r="AC32">
            <v>26685583</v>
          </cell>
          <cell r="AD32">
            <v>13781879</v>
          </cell>
          <cell r="AF32">
            <v>17958348</v>
          </cell>
          <cell r="AG32">
            <v>8570595</v>
          </cell>
          <cell r="AK32">
            <v>0</v>
          </cell>
          <cell r="BD32">
            <v>0</v>
          </cell>
          <cell r="BE32">
            <v>0</v>
          </cell>
          <cell r="BG32">
            <v>0</v>
          </cell>
          <cell r="BH32">
            <v>0</v>
          </cell>
          <cell r="BJ32">
            <v>0</v>
          </cell>
          <cell r="BK32">
            <v>0</v>
          </cell>
          <cell r="BM32">
            <v>1</v>
          </cell>
          <cell r="BN32">
            <v>143089716</v>
          </cell>
          <cell r="BO32">
            <v>284373365</v>
          </cell>
          <cell r="BQ32">
            <v>26685583</v>
          </cell>
          <cell r="BR32">
            <v>13781879</v>
          </cell>
          <cell r="BT32">
            <v>17958348</v>
          </cell>
          <cell r="BU32">
            <v>8570595</v>
          </cell>
          <cell r="BW32">
            <v>0</v>
          </cell>
          <cell r="BX32">
            <v>0</v>
          </cell>
          <cell r="BY32">
            <v>0</v>
          </cell>
          <cell r="CA32">
            <v>0</v>
          </cell>
          <cell r="CB32">
            <v>0</v>
          </cell>
          <cell r="CD32">
            <v>0</v>
          </cell>
          <cell r="CE32">
            <v>0</v>
          </cell>
          <cell r="CG32">
            <v>143089716</v>
          </cell>
          <cell r="CH32">
            <v>284373365</v>
          </cell>
          <cell r="CJ32">
            <v>26685583</v>
          </cell>
          <cell r="CK32">
            <v>13781879</v>
          </cell>
          <cell r="CM32">
            <v>17958348</v>
          </cell>
          <cell r="CN32">
            <v>8570595</v>
          </cell>
          <cell r="CO32">
            <v>44643931</v>
          </cell>
          <cell r="CP32">
            <v>22352474</v>
          </cell>
          <cell r="CQ32">
            <v>0.51645410932187619</v>
          </cell>
          <cell r="CR32">
            <v>0.47724851974134813</v>
          </cell>
          <cell r="CS32">
            <v>0.50068299999999999</v>
          </cell>
          <cell r="CT32">
            <v>1.06</v>
          </cell>
        </row>
        <row r="33">
          <cell r="A33">
            <v>3400035</v>
          </cell>
          <cell r="B33" t="str">
            <v>FirstHealth Richmond Memorial Hospital</v>
          </cell>
          <cell r="C33">
            <v>3</v>
          </cell>
          <cell r="D33">
            <v>36799</v>
          </cell>
          <cell r="E33">
            <v>12</v>
          </cell>
          <cell r="F33">
            <v>12</v>
          </cell>
          <cell r="G33">
            <v>1</v>
          </cell>
          <cell r="H33">
            <v>30722985</v>
          </cell>
          <cell r="I33">
            <v>65669684</v>
          </cell>
          <cell r="K33">
            <v>5951536</v>
          </cell>
          <cell r="L33">
            <v>2714674</v>
          </cell>
          <cell r="N33">
            <v>4173764</v>
          </cell>
          <cell r="O33">
            <v>1442046</v>
          </cell>
          <cell r="Z33">
            <v>30722985</v>
          </cell>
          <cell r="AA33">
            <v>65669684</v>
          </cell>
          <cell r="AC33">
            <v>5951536</v>
          </cell>
          <cell r="AD33">
            <v>2714674</v>
          </cell>
          <cell r="AF33">
            <v>4173764</v>
          </cell>
          <cell r="AG33">
            <v>1442046</v>
          </cell>
          <cell r="AK33">
            <v>0</v>
          </cell>
          <cell r="BD33">
            <v>0</v>
          </cell>
          <cell r="BE33">
            <v>0</v>
          </cell>
          <cell r="BG33">
            <v>0</v>
          </cell>
          <cell r="BH33">
            <v>0</v>
          </cell>
          <cell r="BJ33">
            <v>0</v>
          </cell>
          <cell r="BK33">
            <v>0</v>
          </cell>
          <cell r="BM33">
            <v>1</v>
          </cell>
          <cell r="BN33">
            <v>30722985</v>
          </cell>
          <cell r="BO33">
            <v>65669684</v>
          </cell>
          <cell r="BQ33">
            <v>5951536</v>
          </cell>
          <cell r="BR33">
            <v>2714674</v>
          </cell>
          <cell r="BT33">
            <v>4173764</v>
          </cell>
          <cell r="BU33">
            <v>1442046</v>
          </cell>
          <cell r="BW33">
            <v>0</v>
          </cell>
          <cell r="BX33">
            <v>0</v>
          </cell>
          <cell r="BY33">
            <v>0</v>
          </cell>
          <cell r="CA33">
            <v>0</v>
          </cell>
          <cell r="CB33">
            <v>0</v>
          </cell>
          <cell r="CD33">
            <v>0</v>
          </cell>
          <cell r="CE33">
            <v>0</v>
          </cell>
          <cell r="CG33">
            <v>30722985</v>
          </cell>
          <cell r="CH33">
            <v>65669684</v>
          </cell>
          <cell r="CJ33">
            <v>5951536</v>
          </cell>
          <cell r="CK33">
            <v>2714674</v>
          </cell>
          <cell r="CM33">
            <v>4173764</v>
          </cell>
          <cell r="CN33">
            <v>1442046</v>
          </cell>
          <cell r="CO33">
            <v>10125300</v>
          </cell>
          <cell r="CP33">
            <v>4156720</v>
          </cell>
          <cell r="CQ33">
            <v>0.45612998056300086</v>
          </cell>
          <cell r="CR33">
            <v>0.34550252481932375</v>
          </cell>
          <cell r="CS33">
            <v>0.410528</v>
          </cell>
          <cell r="CT33">
            <v>1.0549999999999999</v>
          </cell>
        </row>
        <row r="34">
          <cell r="A34">
            <v>3400036</v>
          </cell>
          <cell r="B34" t="str">
            <v>Franklin Regional Medical Center</v>
          </cell>
          <cell r="C34">
            <v>3</v>
          </cell>
          <cell r="D34">
            <v>36799</v>
          </cell>
          <cell r="E34">
            <v>12</v>
          </cell>
          <cell r="F34">
            <v>12</v>
          </cell>
          <cell r="G34">
            <v>1</v>
          </cell>
          <cell r="H34">
            <v>12722066</v>
          </cell>
          <cell r="I34">
            <v>38560181</v>
          </cell>
          <cell r="K34">
            <v>1889044</v>
          </cell>
          <cell r="L34">
            <v>648792</v>
          </cell>
          <cell r="N34">
            <v>2231593</v>
          </cell>
          <cell r="O34">
            <v>692242</v>
          </cell>
          <cell r="Z34">
            <v>12722066</v>
          </cell>
          <cell r="AA34">
            <v>38560181</v>
          </cell>
          <cell r="AC34">
            <v>1889044</v>
          </cell>
          <cell r="AD34">
            <v>648792</v>
          </cell>
          <cell r="AF34">
            <v>2231593</v>
          </cell>
          <cell r="AG34">
            <v>692242</v>
          </cell>
          <cell r="AK34">
            <v>0</v>
          </cell>
          <cell r="BD34">
            <v>0</v>
          </cell>
          <cell r="BE34">
            <v>0</v>
          </cell>
          <cell r="BG34">
            <v>0</v>
          </cell>
          <cell r="BH34">
            <v>0</v>
          </cell>
          <cell r="BJ34">
            <v>0</v>
          </cell>
          <cell r="BK34">
            <v>0</v>
          </cell>
          <cell r="BM34">
            <v>1</v>
          </cell>
          <cell r="BN34">
            <v>12722066</v>
          </cell>
          <cell r="BO34">
            <v>38560181</v>
          </cell>
          <cell r="BQ34">
            <v>1889044</v>
          </cell>
          <cell r="BR34">
            <v>648792</v>
          </cell>
          <cell r="BT34">
            <v>2231593</v>
          </cell>
          <cell r="BU34">
            <v>692242</v>
          </cell>
          <cell r="BW34">
            <v>0</v>
          </cell>
          <cell r="BX34">
            <v>0</v>
          </cell>
          <cell r="BY34">
            <v>0</v>
          </cell>
          <cell r="CA34">
            <v>0</v>
          </cell>
          <cell r="CB34">
            <v>0</v>
          </cell>
          <cell r="CD34">
            <v>0</v>
          </cell>
          <cell r="CE34">
            <v>0</v>
          </cell>
          <cell r="CG34">
            <v>12722066</v>
          </cell>
          <cell r="CH34">
            <v>38560181</v>
          </cell>
          <cell r="CJ34">
            <v>1889044</v>
          </cell>
          <cell r="CK34">
            <v>648792</v>
          </cell>
          <cell r="CM34">
            <v>2231593</v>
          </cell>
          <cell r="CN34">
            <v>692242</v>
          </cell>
          <cell r="CO34">
            <v>4120637</v>
          </cell>
          <cell r="CP34">
            <v>1341034</v>
          </cell>
          <cell r="CQ34">
            <v>0.34344991434820998</v>
          </cell>
          <cell r="CR34">
            <v>0.31020082963156814</v>
          </cell>
          <cell r="CS34">
            <v>0.32544299999999998</v>
          </cell>
          <cell r="CT34">
            <v>1.0549999999999999</v>
          </cell>
        </row>
        <row r="35">
          <cell r="A35">
            <v>3400037</v>
          </cell>
          <cell r="B35" t="str">
            <v>Kings Mountain Hospital</v>
          </cell>
          <cell r="C35">
            <v>4</v>
          </cell>
          <cell r="D35">
            <v>36891</v>
          </cell>
          <cell r="E35">
            <v>12</v>
          </cell>
          <cell r="F35">
            <v>3</v>
          </cell>
          <cell r="G35">
            <v>0.25</v>
          </cell>
          <cell r="H35">
            <v>10608708</v>
          </cell>
          <cell r="I35">
            <v>20903528</v>
          </cell>
          <cell r="K35">
            <v>626240</v>
          </cell>
          <cell r="L35">
            <v>370807</v>
          </cell>
          <cell r="N35">
            <v>662304</v>
          </cell>
          <cell r="O35">
            <v>284285</v>
          </cell>
          <cell r="T35">
            <v>579234</v>
          </cell>
          <cell r="U35">
            <v>376384</v>
          </cell>
          <cell r="Z35">
            <v>10608708</v>
          </cell>
          <cell r="AA35">
            <v>20903528</v>
          </cell>
          <cell r="AC35">
            <v>1205474</v>
          </cell>
          <cell r="AD35">
            <v>747191</v>
          </cell>
          <cell r="AF35">
            <v>662304</v>
          </cell>
          <cell r="AG35">
            <v>284285</v>
          </cell>
          <cell r="AI35">
            <v>12</v>
          </cell>
          <cell r="AJ35">
            <v>9</v>
          </cell>
          <cell r="AK35">
            <v>0.75</v>
          </cell>
          <cell r="AL35">
            <v>11551368</v>
          </cell>
          <cell r="AM35">
            <v>25567821</v>
          </cell>
          <cell r="AO35">
            <v>1298464</v>
          </cell>
          <cell r="AP35">
            <v>640918</v>
          </cell>
          <cell r="AR35">
            <v>1189102</v>
          </cell>
          <cell r="AS35">
            <v>469631</v>
          </cell>
          <cell r="AX35">
            <v>1028157</v>
          </cell>
          <cell r="AY35">
            <v>450332</v>
          </cell>
          <cell r="BD35">
            <v>11551368</v>
          </cell>
          <cell r="BE35">
            <v>25567821</v>
          </cell>
          <cell r="BG35">
            <v>2326621</v>
          </cell>
          <cell r="BH35">
            <v>1091250</v>
          </cell>
          <cell r="BJ35">
            <v>1189102</v>
          </cell>
          <cell r="BK35">
            <v>469631</v>
          </cell>
          <cell r="BM35">
            <v>0.25</v>
          </cell>
          <cell r="BN35">
            <v>2652177</v>
          </cell>
          <cell r="BO35">
            <v>5225882</v>
          </cell>
          <cell r="BQ35">
            <v>301368.5</v>
          </cell>
          <cell r="BR35">
            <v>186797.75</v>
          </cell>
          <cell r="BT35">
            <v>165576</v>
          </cell>
          <cell r="BU35">
            <v>71071.25</v>
          </cell>
          <cell r="BW35">
            <v>0.75</v>
          </cell>
          <cell r="BX35">
            <v>8663526</v>
          </cell>
          <cell r="BY35">
            <v>19175865.75</v>
          </cell>
          <cell r="CA35">
            <v>1744965.75</v>
          </cell>
          <cell r="CB35">
            <v>818437.5</v>
          </cell>
          <cell r="CD35">
            <v>891826.5</v>
          </cell>
          <cell r="CE35">
            <v>352223.25</v>
          </cell>
          <cell r="CG35">
            <v>11315703</v>
          </cell>
          <cell r="CH35">
            <v>24401747.75</v>
          </cell>
          <cell r="CJ35">
            <v>2046334.25</v>
          </cell>
          <cell r="CK35">
            <v>1005235.25</v>
          </cell>
          <cell r="CM35">
            <v>1057402.5</v>
          </cell>
          <cell r="CN35">
            <v>423294.5</v>
          </cell>
          <cell r="CO35">
            <v>3103736.75</v>
          </cell>
          <cell r="CP35">
            <v>1428529.75</v>
          </cell>
          <cell r="CQ35">
            <v>0.4912370742951695</v>
          </cell>
          <cell r="CR35">
            <v>0.40031539550927864</v>
          </cell>
          <cell r="CS35">
            <v>0.46026099999999998</v>
          </cell>
          <cell r="CT35">
            <v>1.05</v>
          </cell>
        </row>
        <row r="36">
          <cell r="A36">
            <v>3400038</v>
          </cell>
          <cell r="B36" t="str">
            <v>Beaufort County Hospital Association, Inc.</v>
          </cell>
          <cell r="C36">
            <v>4</v>
          </cell>
          <cell r="D36">
            <v>36799</v>
          </cell>
          <cell r="E36">
            <v>12</v>
          </cell>
          <cell r="F36">
            <v>12</v>
          </cell>
          <cell r="G36">
            <v>1</v>
          </cell>
          <cell r="H36">
            <v>26173451</v>
          </cell>
          <cell r="I36">
            <v>53029271</v>
          </cell>
          <cell r="K36">
            <v>4257910</v>
          </cell>
          <cell r="L36">
            <v>1671625</v>
          </cell>
          <cell r="N36">
            <v>2601722</v>
          </cell>
          <cell r="O36">
            <v>1079243</v>
          </cell>
          <cell r="T36">
            <v>508190</v>
          </cell>
          <cell r="U36">
            <v>548959</v>
          </cell>
          <cell r="Z36">
            <v>26173451</v>
          </cell>
          <cell r="AA36">
            <v>53029271</v>
          </cell>
          <cell r="AC36">
            <v>4766100</v>
          </cell>
          <cell r="AD36">
            <v>2220584</v>
          </cell>
          <cell r="AF36">
            <v>2601722</v>
          </cell>
          <cell r="AG36">
            <v>1079243</v>
          </cell>
          <cell r="AK36">
            <v>0</v>
          </cell>
          <cell r="BD36">
            <v>0</v>
          </cell>
          <cell r="BE36">
            <v>0</v>
          </cell>
          <cell r="BG36">
            <v>0</v>
          </cell>
          <cell r="BH36">
            <v>0</v>
          </cell>
          <cell r="BJ36">
            <v>0</v>
          </cell>
          <cell r="BK36">
            <v>0</v>
          </cell>
          <cell r="BM36">
            <v>1</v>
          </cell>
          <cell r="BN36">
            <v>26173451</v>
          </cell>
          <cell r="BO36">
            <v>53029271</v>
          </cell>
          <cell r="BQ36">
            <v>4766100</v>
          </cell>
          <cell r="BR36">
            <v>2220584</v>
          </cell>
          <cell r="BT36">
            <v>2601722</v>
          </cell>
          <cell r="BU36">
            <v>1079243</v>
          </cell>
          <cell r="BW36">
            <v>0</v>
          </cell>
          <cell r="BX36">
            <v>0</v>
          </cell>
          <cell r="BY36">
            <v>0</v>
          </cell>
          <cell r="CA36">
            <v>0</v>
          </cell>
          <cell r="CB36">
            <v>0</v>
          </cell>
          <cell r="CD36">
            <v>0</v>
          </cell>
          <cell r="CE36">
            <v>0</v>
          </cell>
          <cell r="CG36">
            <v>26173451</v>
          </cell>
          <cell r="CH36">
            <v>53029271</v>
          </cell>
          <cell r="CJ36">
            <v>4766100</v>
          </cell>
          <cell r="CK36">
            <v>2220584</v>
          </cell>
          <cell r="CM36">
            <v>2601722</v>
          </cell>
          <cell r="CN36">
            <v>1079243</v>
          </cell>
          <cell r="CO36">
            <v>7367822</v>
          </cell>
          <cell r="CP36">
            <v>3299827</v>
          </cell>
          <cell r="CQ36">
            <v>0.46591217137701685</v>
          </cell>
          <cell r="CR36">
            <v>0.41481872390670488</v>
          </cell>
          <cell r="CS36">
            <v>0.44786999999999999</v>
          </cell>
          <cell r="CT36">
            <v>1.0549999999999999</v>
          </cell>
        </row>
        <row r="37">
          <cell r="A37">
            <v>3400039</v>
          </cell>
          <cell r="B37" t="str">
            <v>Iredell Memorial Hospital</v>
          </cell>
          <cell r="C37">
            <v>3</v>
          </cell>
          <cell r="D37">
            <v>36799</v>
          </cell>
          <cell r="E37">
            <v>12</v>
          </cell>
          <cell r="F37">
            <v>12</v>
          </cell>
          <cell r="G37">
            <v>1</v>
          </cell>
          <cell r="H37">
            <v>76898765</v>
          </cell>
          <cell r="I37">
            <v>160623251</v>
          </cell>
          <cell r="K37">
            <v>7719505</v>
          </cell>
          <cell r="L37">
            <v>4503856</v>
          </cell>
          <cell r="N37">
            <v>2803153</v>
          </cell>
          <cell r="O37">
            <v>1336339</v>
          </cell>
          <cell r="Z37">
            <v>76898765</v>
          </cell>
          <cell r="AA37">
            <v>160623251</v>
          </cell>
          <cell r="AC37">
            <v>7719505</v>
          </cell>
          <cell r="AD37">
            <v>4503856</v>
          </cell>
          <cell r="AF37">
            <v>2803153</v>
          </cell>
          <cell r="AG37">
            <v>1336339</v>
          </cell>
          <cell r="AK37">
            <v>0</v>
          </cell>
          <cell r="BD37">
            <v>0</v>
          </cell>
          <cell r="BE37">
            <v>0</v>
          </cell>
          <cell r="BG37">
            <v>0</v>
          </cell>
          <cell r="BH37">
            <v>0</v>
          </cell>
          <cell r="BJ37">
            <v>0</v>
          </cell>
          <cell r="BK37">
            <v>0</v>
          </cell>
          <cell r="BM37">
            <v>1</v>
          </cell>
          <cell r="BN37">
            <v>76898765</v>
          </cell>
          <cell r="BO37">
            <v>160623251</v>
          </cell>
          <cell r="BQ37">
            <v>7719505</v>
          </cell>
          <cell r="BR37">
            <v>4503856</v>
          </cell>
          <cell r="BT37">
            <v>2803153</v>
          </cell>
          <cell r="BU37">
            <v>1336339</v>
          </cell>
          <cell r="BW37">
            <v>0</v>
          </cell>
          <cell r="BX37">
            <v>0</v>
          </cell>
          <cell r="BY37">
            <v>0</v>
          </cell>
          <cell r="CA37">
            <v>0</v>
          </cell>
          <cell r="CB37">
            <v>0</v>
          </cell>
          <cell r="CD37">
            <v>0</v>
          </cell>
          <cell r="CE37">
            <v>0</v>
          </cell>
          <cell r="CG37">
            <v>76898765</v>
          </cell>
          <cell r="CH37">
            <v>160623251</v>
          </cell>
          <cell r="CJ37">
            <v>7719505</v>
          </cell>
          <cell r="CK37">
            <v>4503856</v>
          </cell>
          <cell r="CM37">
            <v>2803153</v>
          </cell>
          <cell r="CN37">
            <v>1336339</v>
          </cell>
          <cell r="CO37">
            <v>10522658</v>
          </cell>
          <cell r="CP37">
            <v>5840195</v>
          </cell>
          <cell r="CQ37">
            <v>0.58343844585889904</v>
          </cell>
          <cell r="CR37">
            <v>0.4767270998051123</v>
          </cell>
          <cell r="CS37">
            <v>0.55501100000000003</v>
          </cell>
          <cell r="CT37">
            <v>1.0549999999999999</v>
          </cell>
        </row>
        <row r="38">
          <cell r="A38">
            <v>3400041</v>
          </cell>
          <cell r="B38" t="str">
            <v>Caldwell Memorial Hospital</v>
          </cell>
          <cell r="C38">
            <v>3</v>
          </cell>
          <cell r="D38">
            <v>36799</v>
          </cell>
          <cell r="E38">
            <v>12</v>
          </cell>
          <cell r="F38">
            <v>12</v>
          </cell>
          <cell r="G38">
            <v>1</v>
          </cell>
          <cell r="H38">
            <v>34351506</v>
          </cell>
          <cell r="I38">
            <v>67713387</v>
          </cell>
          <cell r="K38">
            <v>5414512</v>
          </cell>
          <cell r="L38">
            <v>3179345</v>
          </cell>
          <cell r="N38">
            <v>2973113</v>
          </cell>
          <cell r="O38">
            <v>1479201</v>
          </cell>
          <cell r="Z38">
            <v>34351506</v>
          </cell>
          <cell r="AA38">
            <v>67713387</v>
          </cell>
          <cell r="AC38">
            <v>5414512</v>
          </cell>
          <cell r="AD38">
            <v>3179345</v>
          </cell>
          <cell r="AF38">
            <v>2973113</v>
          </cell>
          <cell r="AG38">
            <v>1479201</v>
          </cell>
          <cell r="AK38">
            <v>0</v>
          </cell>
          <cell r="BD38">
            <v>0</v>
          </cell>
          <cell r="BE38">
            <v>0</v>
          </cell>
          <cell r="BG38">
            <v>0</v>
          </cell>
          <cell r="BH38">
            <v>0</v>
          </cell>
          <cell r="BJ38">
            <v>0</v>
          </cell>
          <cell r="BK38">
            <v>0</v>
          </cell>
          <cell r="BM38">
            <v>1</v>
          </cell>
          <cell r="BN38">
            <v>34351506</v>
          </cell>
          <cell r="BO38">
            <v>67713387</v>
          </cell>
          <cell r="BQ38">
            <v>5414512</v>
          </cell>
          <cell r="BR38">
            <v>3179345</v>
          </cell>
          <cell r="BT38">
            <v>2973113</v>
          </cell>
          <cell r="BU38">
            <v>1479201</v>
          </cell>
          <cell r="BW38">
            <v>0</v>
          </cell>
          <cell r="BX38">
            <v>0</v>
          </cell>
          <cell r="BY38">
            <v>0</v>
          </cell>
          <cell r="CA38">
            <v>0</v>
          </cell>
          <cell r="CB38">
            <v>0</v>
          </cell>
          <cell r="CD38">
            <v>0</v>
          </cell>
          <cell r="CE38">
            <v>0</v>
          </cell>
          <cell r="CG38">
            <v>34351506</v>
          </cell>
          <cell r="CH38">
            <v>67713387</v>
          </cell>
          <cell r="CJ38">
            <v>5414512</v>
          </cell>
          <cell r="CK38">
            <v>3179345</v>
          </cell>
          <cell r="CM38">
            <v>2973113</v>
          </cell>
          <cell r="CN38">
            <v>1479201</v>
          </cell>
          <cell r="CO38">
            <v>8387625</v>
          </cell>
          <cell r="CP38">
            <v>4658546</v>
          </cell>
          <cell r="CQ38">
            <v>0.58718957497924096</v>
          </cell>
          <cell r="CR38">
            <v>0.49752599379841939</v>
          </cell>
          <cell r="CS38">
            <v>0.55540699999999998</v>
          </cell>
          <cell r="CT38">
            <v>1.0549999999999999</v>
          </cell>
        </row>
        <row r="39">
          <cell r="A39">
            <v>3400042</v>
          </cell>
          <cell r="B39" t="str">
            <v>Onslow Memorial Hospital</v>
          </cell>
          <cell r="C39">
            <v>4</v>
          </cell>
          <cell r="D39">
            <v>36799</v>
          </cell>
          <cell r="E39">
            <v>12</v>
          </cell>
          <cell r="F39">
            <v>12</v>
          </cell>
          <cell r="G39">
            <v>1</v>
          </cell>
          <cell r="H39">
            <v>59458195</v>
          </cell>
          <cell r="I39">
            <v>103000962</v>
          </cell>
          <cell r="K39">
            <v>10676410</v>
          </cell>
          <cell r="L39">
            <v>7328946</v>
          </cell>
          <cell r="N39">
            <v>4251443</v>
          </cell>
          <cell r="O39">
            <v>2024724</v>
          </cell>
          <cell r="Z39">
            <v>59458195</v>
          </cell>
          <cell r="AA39">
            <v>103000962</v>
          </cell>
          <cell r="AC39">
            <v>10676410</v>
          </cell>
          <cell r="AD39">
            <v>7328946</v>
          </cell>
          <cell r="AF39">
            <v>4251443</v>
          </cell>
          <cell r="AG39">
            <v>2024724</v>
          </cell>
          <cell r="AK39">
            <v>0</v>
          </cell>
          <cell r="BD39">
            <v>0</v>
          </cell>
          <cell r="BE39">
            <v>0</v>
          </cell>
          <cell r="BG39">
            <v>0</v>
          </cell>
          <cell r="BH39">
            <v>0</v>
          </cell>
          <cell r="BJ39">
            <v>0</v>
          </cell>
          <cell r="BK39">
            <v>0</v>
          </cell>
          <cell r="BM39">
            <v>1</v>
          </cell>
          <cell r="BN39">
            <v>59458195</v>
          </cell>
          <cell r="BO39">
            <v>103000962</v>
          </cell>
          <cell r="BQ39">
            <v>10676410</v>
          </cell>
          <cell r="BR39">
            <v>7328946</v>
          </cell>
          <cell r="BT39">
            <v>4251443</v>
          </cell>
          <cell r="BU39">
            <v>2024724</v>
          </cell>
          <cell r="BW39">
            <v>0</v>
          </cell>
          <cell r="BX39">
            <v>0</v>
          </cell>
          <cell r="BY39">
            <v>0</v>
          </cell>
          <cell r="CA39">
            <v>0</v>
          </cell>
          <cell r="CB39">
            <v>0</v>
          </cell>
          <cell r="CD39">
            <v>0</v>
          </cell>
          <cell r="CE39">
            <v>0</v>
          </cell>
          <cell r="CG39">
            <v>59458195</v>
          </cell>
          <cell r="CH39">
            <v>103000962</v>
          </cell>
          <cell r="CJ39">
            <v>10676410</v>
          </cell>
          <cell r="CK39">
            <v>7328946</v>
          </cell>
          <cell r="CM39">
            <v>4251443</v>
          </cell>
          <cell r="CN39">
            <v>2024724</v>
          </cell>
          <cell r="CO39">
            <v>14927853</v>
          </cell>
          <cell r="CP39">
            <v>9353670</v>
          </cell>
          <cell r="CQ39">
            <v>0.68646164768868934</v>
          </cell>
          <cell r="CR39">
            <v>0.47624394823122407</v>
          </cell>
          <cell r="CS39">
            <v>0.62659200000000004</v>
          </cell>
          <cell r="CT39">
            <v>1.0549999999999999</v>
          </cell>
        </row>
        <row r="40">
          <cell r="A40">
            <v>3400044</v>
          </cell>
          <cell r="B40" t="str">
            <v>Alleghany Memorial Hospital</v>
          </cell>
          <cell r="C40">
            <v>3</v>
          </cell>
          <cell r="D40">
            <v>36799</v>
          </cell>
          <cell r="E40">
            <v>12</v>
          </cell>
          <cell r="F40">
            <v>12</v>
          </cell>
          <cell r="G40">
            <v>1</v>
          </cell>
          <cell r="H40">
            <v>6628356</v>
          </cell>
          <cell r="I40">
            <v>10674288</v>
          </cell>
          <cell r="K40">
            <v>787739</v>
          </cell>
          <cell r="L40">
            <v>590135</v>
          </cell>
          <cell r="N40">
            <v>339443</v>
          </cell>
          <cell r="O40">
            <v>223890</v>
          </cell>
          <cell r="Z40">
            <v>6628356</v>
          </cell>
          <cell r="AA40">
            <v>10674288</v>
          </cell>
          <cell r="AC40">
            <v>787739</v>
          </cell>
          <cell r="AD40">
            <v>590135</v>
          </cell>
          <cell r="AF40">
            <v>339443</v>
          </cell>
          <cell r="AG40">
            <v>223890</v>
          </cell>
          <cell r="AK40">
            <v>0</v>
          </cell>
          <cell r="BD40">
            <v>0</v>
          </cell>
          <cell r="BE40">
            <v>0</v>
          </cell>
          <cell r="BG40">
            <v>0</v>
          </cell>
          <cell r="BH40">
            <v>0</v>
          </cell>
          <cell r="BJ40">
            <v>0</v>
          </cell>
          <cell r="BK40">
            <v>0</v>
          </cell>
          <cell r="BM40">
            <v>1</v>
          </cell>
          <cell r="BN40">
            <v>6628356</v>
          </cell>
          <cell r="BO40">
            <v>10674288</v>
          </cell>
          <cell r="BQ40">
            <v>787739</v>
          </cell>
          <cell r="BR40">
            <v>590135</v>
          </cell>
          <cell r="BT40">
            <v>339443</v>
          </cell>
          <cell r="BU40">
            <v>223890</v>
          </cell>
          <cell r="BW40">
            <v>0</v>
          </cell>
          <cell r="BX40">
            <v>0</v>
          </cell>
          <cell r="BY40">
            <v>0</v>
          </cell>
          <cell r="CA40">
            <v>0</v>
          </cell>
          <cell r="CB40">
            <v>0</v>
          </cell>
          <cell r="CD40">
            <v>0</v>
          </cell>
          <cell r="CE40">
            <v>0</v>
          </cell>
          <cell r="CG40">
            <v>6628356</v>
          </cell>
          <cell r="CH40">
            <v>10674288</v>
          </cell>
          <cell r="CJ40">
            <v>787739</v>
          </cell>
          <cell r="CK40">
            <v>590135</v>
          </cell>
          <cell r="CM40">
            <v>339443</v>
          </cell>
          <cell r="CN40">
            <v>223890</v>
          </cell>
          <cell r="CO40">
            <v>1127182</v>
          </cell>
          <cell r="CP40">
            <v>814025</v>
          </cell>
          <cell r="CQ40">
            <v>0.74915041657198644</v>
          </cell>
          <cell r="CR40">
            <v>0.65958054813326539</v>
          </cell>
          <cell r="CS40">
            <v>0.72217699999999996</v>
          </cell>
          <cell r="CT40">
            <v>1.0549999999999999</v>
          </cell>
        </row>
        <row r="41">
          <cell r="A41">
            <v>3400045</v>
          </cell>
          <cell r="B41" t="str">
            <v>Blowing Rock Hospital</v>
          </cell>
          <cell r="C41">
            <v>3</v>
          </cell>
          <cell r="D41">
            <v>36799</v>
          </cell>
          <cell r="E41">
            <v>12</v>
          </cell>
          <cell r="F41">
            <v>12</v>
          </cell>
          <cell r="G41">
            <v>1</v>
          </cell>
          <cell r="H41">
            <v>5845975</v>
          </cell>
          <cell r="I41">
            <v>7200400</v>
          </cell>
          <cell r="K41">
            <v>21410</v>
          </cell>
          <cell r="L41">
            <v>16640</v>
          </cell>
          <cell r="N41">
            <v>27428</v>
          </cell>
          <cell r="O41">
            <v>21215</v>
          </cell>
          <cell r="Z41">
            <v>5845975</v>
          </cell>
          <cell r="AA41">
            <v>7200400</v>
          </cell>
          <cell r="AC41">
            <v>21410</v>
          </cell>
          <cell r="AD41">
            <v>16640</v>
          </cell>
          <cell r="AF41">
            <v>27428</v>
          </cell>
          <cell r="AG41">
            <v>21215</v>
          </cell>
          <cell r="AK41">
            <v>0</v>
          </cell>
          <cell r="BD41">
            <v>0</v>
          </cell>
          <cell r="BE41">
            <v>0</v>
          </cell>
          <cell r="BG41">
            <v>0</v>
          </cell>
          <cell r="BH41">
            <v>0</v>
          </cell>
          <cell r="BJ41">
            <v>0</v>
          </cell>
          <cell r="BK41">
            <v>0</v>
          </cell>
          <cell r="BM41">
            <v>1</v>
          </cell>
          <cell r="BN41">
            <v>5845975</v>
          </cell>
          <cell r="BO41">
            <v>7200400</v>
          </cell>
          <cell r="BQ41">
            <v>21410</v>
          </cell>
          <cell r="BR41">
            <v>16640</v>
          </cell>
          <cell r="BT41">
            <v>27428</v>
          </cell>
          <cell r="BU41">
            <v>21215</v>
          </cell>
          <cell r="BW41">
            <v>0</v>
          </cell>
          <cell r="BX41">
            <v>0</v>
          </cell>
          <cell r="BY41">
            <v>0</v>
          </cell>
          <cell r="CA41">
            <v>0</v>
          </cell>
          <cell r="CB41">
            <v>0</v>
          </cell>
          <cell r="CD41">
            <v>0</v>
          </cell>
          <cell r="CE41">
            <v>0</v>
          </cell>
          <cell r="CG41">
            <v>5845975</v>
          </cell>
          <cell r="CH41">
            <v>7200400</v>
          </cell>
          <cell r="CJ41">
            <v>21410</v>
          </cell>
          <cell r="CK41">
            <v>16640</v>
          </cell>
          <cell r="CM41">
            <v>27428</v>
          </cell>
          <cell r="CN41">
            <v>21215</v>
          </cell>
          <cell r="CO41">
            <v>48838</v>
          </cell>
          <cell r="CP41">
            <v>37855</v>
          </cell>
          <cell r="CQ41">
            <v>0.77720691265763664</v>
          </cell>
          <cell r="CR41">
            <v>0.77347965582616307</v>
          </cell>
          <cell r="CS41">
            <v>0.77511399999999997</v>
          </cell>
          <cell r="CT41">
            <v>1.0549999999999999</v>
          </cell>
        </row>
        <row r="42">
          <cell r="A42">
            <v>3400047</v>
          </cell>
          <cell r="B42" t="str">
            <v>N. C. Baptist Hospital</v>
          </cell>
          <cell r="C42">
            <v>3</v>
          </cell>
          <cell r="D42">
            <v>36707</v>
          </cell>
          <cell r="E42">
            <v>12</v>
          </cell>
          <cell r="F42">
            <v>12</v>
          </cell>
          <cell r="G42">
            <v>1</v>
          </cell>
          <cell r="H42">
            <v>447443314</v>
          </cell>
          <cell r="I42">
            <v>670963960</v>
          </cell>
          <cell r="K42">
            <v>74838229</v>
          </cell>
          <cell r="L42">
            <v>50031107</v>
          </cell>
          <cell r="N42">
            <v>16967432</v>
          </cell>
          <cell r="O42">
            <v>18513040</v>
          </cell>
          <cell r="T42">
            <v>2153453</v>
          </cell>
          <cell r="U42">
            <v>1643738</v>
          </cell>
          <cell r="Z42">
            <v>447443314</v>
          </cell>
          <cell r="AA42">
            <v>670963960</v>
          </cell>
          <cell r="AC42">
            <v>76991682</v>
          </cell>
          <cell r="AD42">
            <v>51674845</v>
          </cell>
          <cell r="AF42">
            <v>16967432</v>
          </cell>
          <cell r="AG42">
            <v>18513040</v>
          </cell>
          <cell r="AK42">
            <v>0</v>
          </cell>
          <cell r="BD42">
            <v>0</v>
          </cell>
          <cell r="BE42">
            <v>0</v>
          </cell>
          <cell r="BG42">
            <v>0</v>
          </cell>
          <cell r="BH42">
            <v>0</v>
          </cell>
          <cell r="BJ42">
            <v>0</v>
          </cell>
          <cell r="BK42">
            <v>0</v>
          </cell>
          <cell r="BM42">
            <v>1</v>
          </cell>
          <cell r="BN42">
            <v>447443314</v>
          </cell>
          <cell r="BO42">
            <v>670963960</v>
          </cell>
          <cell r="BQ42">
            <v>76991682</v>
          </cell>
          <cell r="BR42">
            <v>51674845</v>
          </cell>
          <cell r="BT42">
            <v>16967432</v>
          </cell>
          <cell r="BU42">
            <v>18513040</v>
          </cell>
          <cell r="BW42">
            <v>0</v>
          </cell>
          <cell r="BX42">
            <v>0</v>
          </cell>
          <cell r="BY42">
            <v>0</v>
          </cell>
          <cell r="CA42">
            <v>0</v>
          </cell>
          <cell r="CB42">
            <v>0</v>
          </cell>
          <cell r="CD42">
            <v>0</v>
          </cell>
          <cell r="CE42">
            <v>0</v>
          </cell>
          <cell r="CG42">
            <v>447443314</v>
          </cell>
          <cell r="CH42">
            <v>670963960</v>
          </cell>
          <cell r="CJ42">
            <v>76991682</v>
          </cell>
          <cell r="CK42">
            <v>51674845</v>
          </cell>
          <cell r="CM42">
            <v>16967432</v>
          </cell>
          <cell r="CN42">
            <v>18513040</v>
          </cell>
          <cell r="CO42">
            <v>93959114</v>
          </cell>
          <cell r="CP42">
            <v>70187885</v>
          </cell>
          <cell r="CQ42">
            <v>0.67117438738382151</v>
          </cell>
          <cell r="CR42">
            <v>1</v>
          </cell>
          <cell r="CS42">
            <v>0.74700500000000003</v>
          </cell>
          <cell r="CT42">
            <v>1.06</v>
          </cell>
        </row>
        <row r="43">
          <cell r="A43">
            <v>3400049</v>
          </cell>
          <cell r="B43" t="str">
            <v>North Carolina Specialty Hospital</v>
          </cell>
          <cell r="C43">
            <v>3</v>
          </cell>
          <cell r="D43">
            <v>36799</v>
          </cell>
          <cell r="E43">
            <v>12</v>
          </cell>
          <cell r="F43">
            <v>12</v>
          </cell>
          <cell r="G43">
            <v>1</v>
          </cell>
          <cell r="H43">
            <v>6120906</v>
          </cell>
          <cell r="I43">
            <v>8023029</v>
          </cell>
          <cell r="K43">
            <v>7641</v>
          </cell>
          <cell r="L43">
            <v>7666</v>
          </cell>
          <cell r="N43">
            <v>202250</v>
          </cell>
          <cell r="O43">
            <v>163019</v>
          </cell>
          <cell r="Z43">
            <v>6120906</v>
          </cell>
          <cell r="AA43">
            <v>8023029</v>
          </cell>
          <cell r="AC43">
            <v>7641</v>
          </cell>
          <cell r="AD43">
            <v>7666</v>
          </cell>
          <cell r="AF43">
            <v>202250</v>
          </cell>
          <cell r="AG43">
            <v>163019</v>
          </cell>
          <cell r="AK43">
            <v>0</v>
          </cell>
          <cell r="BD43">
            <v>0</v>
          </cell>
          <cell r="BE43">
            <v>0</v>
          </cell>
          <cell r="BG43">
            <v>0</v>
          </cell>
          <cell r="BH43">
            <v>0</v>
          </cell>
          <cell r="BJ43">
            <v>0</v>
          </cell>
          <cell r="BK43">
            <v>0</v>
          </cell>
          <cell r="BM43">
            <v>1</v>
          </cell>
          <cell r="BN43">
            <v>6120906</v>
          </cell>
          <cell r="BO43">
            <v>8023029</v>
          </cell>
          <cell r="BQ43">
            <v>7641</v>
          </cell>
          <cell r="BR43">
            <v>7666</v>
          </cell>
          <cell r="BT43">
            <v>202250</v>
          </cell>
          <cell r="BU43">
            <v>163019</v>
          </cell>
          <cell r="BW43">
            <v>0</v>
          </cell>
          <cell r="BX43">
            <v>0</v>
          </cell>
          <cell r="BY43">
            <v>0</v>
          </cell>
          <cell r="CA43">
            <v>0</v>
          </cell>
          <cell r="CB43">
            <v>0</v>
          </cell>
          <cell r="CD43">
            <v>0</v>
          </cell>
          <cell r="CE43">
            <v>0</v>
          </cell>
          <cell r="CG43">
            <v>6120906</v>
          </cell>
          <cell r="CH43">
            <v>8023029</v>
          </cell>
          <cell r="CJ43">
            <v>7641</v>
          </cell>
          <cell r="CK43">
            <v>7666</v>
          </cell>
          <cell r="CM43">
            <v>202250</v>
          </cell>
          <cell r="CN43">
            <v>163019</v>
          </cell>
          <cell r="CO43">
            <v>209891</v>
          </cell>
          <cell r="CP43">
            <v>170685</v>
          </cell>
          <cell r="CQ43">
            <v>1</v>
          </cell>
          <cell r="CR43">
            <v>0.80602719406674905</v>
          </cell>
          <cell r="CS43">
            <v>0.81320800000000004</v>
          </cell>
          <cell r="CT43">
            <v>1.0549999999999999</v>
          </cell>
        </row>
        <row r="44">
          <cell r="A44">
            <v>3400050</v>
          </cell>
          <cell r="B44" t="str">
            <v>Southeastern Regional Medical Center</v>
          </cell>
          <cell r="C44">
            <v>3</v>
          </cell>
          <cell r="D44">
            <v>36799</v>
          </cell>
          <cell r="E44">
            <v>12</v>
          </cell>
          <cell r="F44">
            <v>12</v>
          </cell>
          <cell r="G44">
            <v>1</v>
          </cell>
          <cell r="H44">
            <v>99538451</v>
          </cell>
          <cell r="I44">
            <v>210514345</v>
          </cell>
          <cell r="K44">
            <v>29493842</v>
          </cell>
          <cell r="L44">
            <v>16430390</v>
          </cell>
          <cell r="N44">
            <v>12527272</v>
          </cell>
          <cell r="O44">
            <v>6318245</v>
          </cell>
          <cell r="Z44">
            <v>99538451</v>
          </cell>
          <cell r="AA44">
            <v>210514345</v>
          </cell>
          <cell r="AC44">
            <v>29493842</v>
          </cell>
          <cell r="AD44">
            <v>16430390</v>
          </cell>
          <cell r="AF44">
            <v>12527272</v>
          </cell>
          <cell r="AG44">
            <v>6318245</v>
          </cell>
          <cell r="AK44">
            <v>0</v>
          </cell>
          <cell r="BD44">
            <v>0</v>
          </cell>
          <cell r="BE44">
            <v>0</v>
          </cell>
          <cell r="BG44">
            <v>0</v>
          </cell>
          <cell r="BH44">
            <v>0</v>
          </cell>
          <cell r="BJ44">
            <v>0</v>
          </cell>
          <cell r="BK44">
            <v>0</v>
          </cell>
          <cell r="BM44">
            <v>1</v>
          </cell>
          <cell r="BN44">
            <v>99538451</v>
          </cell>
          <cell r="BO44">
            <v>210514345</v>
          </cell>
          <cell r="BQ44">
            <v>29493842</v>
          </cell>
          <cell r="BR44">
            <v>16430390</v>
          </cell>
          <cell r="BT44">
            <v>12527272</v>
          </cell>
          <cell r="BU44">
            <v>6318245</v>
          </cell>
          <cell r="BW44">
            <v>0</v>
          </cell>
          <cell r="BX44">
            <v>0</v>
          </cell>
          <cell r="BY44">
            <v>0</v>
          </cell>
          <cell r="CA44">
            <v>0</v>
          </cell>
          <cell r="CB44">
            <v>0</v>
          </cell>
          <cell r="CD44">
            <v>0</v>
          </cell>
          <cell r="CE44">
            <v>0</v>
          </cell>
          <cell r="CG44">
            <v>99538451</v>
          </cell>
          <cell r="CH44">
            <v>210514345</v>
          </cell>
          <cell r="CJ44">
            <v>29493842</v>
          </cell>
          <cell r="CK44">
            <v>16430390</v>
          </cell>
          <cell r="CM44">
            <v>12527272</v>
          </cell>
          <cell r="CN44">
            <v>6318245</v>
          </cell>
          <cell r="CO44">
            <v>42021114</v>
          </cell>
          <cell r="CP44">
            <v>22748635</v>
          </cell>
          <cell r="CQ44">
            <v>0.55707866069127243</v>
          </cell>
          <cell r="CR44">
            <v>0.50435920925162314</v>
          </cell>
          <cell r="CS44">
            <v>0.54136200000000001</v>
          </cell>
          <cell r="CT44">
            <v>1.0549999999999999</v>
          </cell>
        </row>
        <row r="45">
          <cell r="A45">
            <v>3400051</v>
          </cell>
          <cell r="B45" t="str">
            <v>Watauga Medical Center</v>
          </cell>
          <cell r="C45">
            <v>4</v>
          </cell>
          <cell r="D45">
            <v>36799</v>
          </cell>
          <cell r="E45">
            <v>12</v>
          </cell>
          <cell r="F45">
            <v>12</v>
          </cell>
          <cell r="G45">
            <v>1</v>
          </cell>
          <cell r="H45">
            <v>39605999</v>
          </cell>
          <cell r="I45">
            <v>82858954</v>
          </cell>
          <cell r="K45">
            <v>3972060</v>
          </cell>
          <cell r="L45">
            <v>2294848</v>
          </cell>
          <cell r="N45">
            <v>2121185</v>
          </cell>
          <cell r="O45">
            <v>874210</v>
          </cell>
          <cell r="Z45">
            <v>39605999</v>
          </cell>
          <cell r="AA45">
            <v>82858954</v>
          </cell>
          <cell r="AC45">
            <v>3972060</v>
          </cell>
          <cell r="AD45">
            <v>2294848</v>
          </cell>
          <cell r="AF45">
            <v>2121185</v>
          </cell>
          <cell r="AG45">
            <v>874210</v>
          </cell>
          <cell r="AK45">
            <v>0</v>
          </cell>
          <cell r="BD45">
            <v>0</v>
          </cell>
          <cell r="BE45">
            <v>0</v>
          </cell>
          <cell r="BG45">
            <v>0</v>
          </cell>
          <cell r="BH45">
            <v>0</v>
          </cell>
          <cell r="BJ45">
            <v>0</v>
          </cell>
          <cell r="BK45">
            <v>0</v>
          </cell>
          <cell r="BM45">
            <v>1</v>
          </cell>
          <cell r="BN45">
            <v>39605999</v>
          </cell>
          <cell r="BO45">
            <v>82858954</v>
          </cell>
          <cell r="BQ45">
            <v>3972060</v>
          </cell>
          <cell r="BR45">
            <v>2294848</v>
          </cell>
          <cell r="BT45">
            <v>2121185</v>
          </cell>
          <cell r="BU45">
            <v>874210</v>
          </cell>
          <cell r="BW45">
            <v>0</v>
          </cell>
          <cell r="BX45">
            <v>0</v>
          </cell>
          <cell r="BY45">
            <v>0</v>
          </cell>
          <cell r="CA45">
            <v>0</v>
          </cell>
          <cell r="CB45">
            <v>0</v>
          </cell>
          <cell r="CD45">
            <v>0</v>
          </cell>
          <cell r="CE45">
            <v>0</v>
          </cell>
          <cell r="CG45">
            <v>39605999</v>
          </cell>
          <cell r="CH45">
            <v>82858954</v>
          </cell>
          <cell r="CJ45">
            <v>3972060</v>
          </cell>
          <cell r="CK45">
            <v>2294848</v>
          </cell>
          <cell r="CM45">
            <v>2121185</v>
          </cell>
          <cell r="CN45">
            <v>874210</v>
          </cell>
          <cell r="CO45">
            <v>6093245</v>
          </cell>
          <cell r="CP45">
            <v>3169058</v>
          </cell>
          <cell r="CQ45">
            <v>0.57774756675377514</v>
          </cell>
          <cell r="CR45">
            <v>0.41213284084132218</v>
          </cell>
          <cell r="CS45">
            <v>0.52009399999999995</v>
          </cell>
          <cell r="CT45">
            <v>1.0549999999999999</v>
          </cell>
        </row>
        <row r="46">
          <cell r="A46">
            <v>3400052</v>
          </cell>
          <cell r="B46" t="str">
            <v>Davie County Hospital</v>
          </cell>
          <cell r="C46">
            <v>3</v>
          </cell>
          <cell r="D46">
            <v>36891</v>
          </cell>
          <cell r="E46">
            <v>12</v>
          </cell>
          <cell r="F46">
            <v>3</v>
          </cell>
          <cell r="G46">
            <v>0.25</v>
          </cell>
          <cell r="H46">
            <v>5098014</v>
          </cell>
          <cell r="I46">
            <v>5454936</v>
          </cell>
          <cell r="K46">
            <v>62495</v>
          </cell>
          <cell r="L46">
            <v>93214</v>
          </cell>
          <cell r="N46">
            <v>175768</v>
          </cell>
          <cell r="O46">
            <v>181587</v>
          </cell>
          <cell r="Z46">
            <v>5098014</v>
          </cell>
          <cell r="AA46">
            <v>5454936</v>
          </cell>
          <cell r="AC46">
            <v>62495</v>
          </cell>
          <cell r="AD46">
            <v>93214</v>
          </cell>
          <cell r="AF46">
            <v>175768</v>
          </cell>
          <cell r="AG46">
            <v>181587</v>
          </cell>
          <cell r="AI46">
            <v>12</v>
          </cell>
          <cell r="AJ46">
            <v>9</v>
          </cell>
          <cell r="AK46">
            <v>0.75</v>
          </cell>
          <cell r="AL46">
            <v>4028420</v>
          </cell>
          <cell r="AM46">
            <v>3946451</v>
          </cell>
          <cell r="AO46">
            <v>11786</v>
          </cell>
          <cell r="AP46">
            <v>18689</v>
          </cell>
          <cell r="AR46">
            <v>214448</v>
          </cell>
          <cell r="AS46">
            <v>245604</v>
          </cell>
          <cell r="BD46">
            <v>4028420</v>
          </cell>
          <cell r="BE46">
            <v>3946451</v>
          </cell>
          <cell r="BG46">
            <v>11786</v>
          </cell>
          <cell r="BH46">
            <v>18689</v>
          </cell>
          <cell r="BJ46">
            <v>214448</v>
          </cell>
          <cell r="BK46">
            <v>245604</v>
          </cell>
          <cell r="BM46">
            <v>0.25</v>
          </cell>
          <cell r="BN46">
            <v>1274503.5</v>
          </cell>
          <cell r="BO46">
            <v>1363734</v>
          </cell>
          <cell r="BQ46">
            <v>15623.75</v>
          </cell>
          <cell r="BR46">
            <v>23303.5</v>
          </cell>
          <cell r="BT46">
            <v>43942</v>
          </cell>
          <cell r="BU46">
            <v>45396.75</v>
          </cell>
          <cell r="BW46">
            <v>0.75</v>
          </cell>
          <cell r="BX46">
            <v>3021315</v>
          </cell>
          <cell r="BY46">
            <v>2959838.25</v>
          </cell>
          <cell r="CA46">
            <v>8839.5</v>
          </cell>
          <cell r="CB46">
            <v>14016.75</v>
          </cell>
          <cell r="CD46">
            <v>160836</v>
          </cell>
          <cell r="CE46">
            <v>184203</v>
          </cell>
          <cell r="CG46">
            <v>4295818.5</v>
          </cell>
          <cell r="CH46">
            <v>4323572.25</v>
          </cell>
          <cell r="CJ46">
            <v>24463.25</v>
          </cell>
          <cell r="CK46">
            <v>37320.25</v>
          </cell>
          <cell r="CM46">
            <v>204778</v>
          </cell>
          <cell r="CN46">
            <v>229599.75</v>
          </cell>
          <cell r="CO46">
            <v>229241.25</v>
          </cell>
          <cell r="CP46">
            <v>266920</v>
          </cell>
          <cell r="CQ46">
            <v>1</v>
          </cell>
          <cell r="CR46">
            <v>1</v>
          </cell>
          <cell r="CS46">
            <v>1</v>
          </cell>
          <cell r="CT46">
            <v>1.05</v>
          </cell>
        </row>
        <row r="47">
          <cell r="A47">
            <v>3400053</v>
          </cell>
          <cell r="B47" t="str">
            <v>Presbyterian Health Services</v>
          </cell>
          <cell r="C47">
            <v>3</v>
          </cell>
          <cell r="D47">
            <v>36891</v>
          </cell>
          <cell r="E47">
            <v>12</v>
          </cell>
          <cell r="F47">
            <v>3</v>
          </cell>
          <cell r="G47">
            <v>0.25</v>
          </cell>
          <cell r="H47">
            <v>239012092</v>
          </cell>
          <cell r="I47">
            <v>513584194</v>
          </cell>
          <cell r="K47">
            <v>15648520</v>
          </cell>
          <cell r="L47">
            <v>6690719</v>
          </cell>
          <cell r="N47">
            <v>2314135</v>
          </cell>
          <cell r="O47">
            <v>1050749</v>
          </cell>
          <cell r="Q47">
            <v>0</v>
          </cell>
          <cell r="R47">
            <v>0</v>
          </cell>
          <cell r="T47">
            <v>519212</v>
          </cell>
          <cell r="U47">
            <v>266434</v>
          </cell>
          <cell r="Z47">
            <v>239012092</v>
          </cell>
          <cell r="AA47">
            <v>513584194</v>
          </cell>
          <cell r="AC47">
            <v>16167732</v>
          </cell>
          <cell r="AD47">
            <v>6957153</v>
          </cell>
          <cell r="AF47">
            <v>2314135</v>
          </cell>
          <cell r="AG47">
            <v>1050749</v>
          </cell>
          <cell r="AI47">
            <v>12</v>
          </cell>
          <cell r="AJ47">
            <v>9</v>
          </cell>
          <cell r="AK47">
            <v>0.75</v>
          </cell>
          <cell r="AL47">
            <v>239757081</v>
          </cell>
          <cell r="AM47">
            <v>541765107</v>
          </cell>
          <cell r="AO47">
            <v>17227264</v>
          </cell>
          <cell r="AP47">
            <v>8847649</v>
          </cell>
          <cell r="AR47">
            <v>2654515</v>
          </cell>
          <cell r="AS47">
            <v>1043059</v>
          </cell>
          <cell r="AU47">
            <v>0</v>
          </cell>
          <cell r="AV47">
            <v>0</v>
          </cell>
          <cell r="AX47">
            <v>519212</v>
          </cell>
          <cell r="AY47">
            <v>232782</v>
          </cell>
          <cell r="BD47">
            <v>239757081</v>
          </cell>
          <cell r="BE47">
            <v>541765107</v>
          </cell>
          <cell r="BG47">
            <v>17746476</v>
          </cell>
          <cell r="BH47">
            <v>9080431</v>
          </cell>
          <cell r="BJ47">
            <v>2654515</v>
          </cell>
          <cell r="BK47">
            <v>1043059</v>
          </cell>
          <cell r="BM47">
            <v>0.25</v>
          </cell>
          <cell r="BN47">
            <v>59753023</v>
          </cell>
          <cell r="BO47">
            <v>128396048.5</v>
          </cell>
          <cell r="BQ47">
            <v>4041933</v>
          </cell>
          <cell r="BR47">
            <v>1739288.25</v>
          </cell>
          <cell r="BT47">
            <v>578533.75</v>
          </cell>
          <cell r="BU47">
            <v>262687.25</v>
          </cell>
          <cell r="BW47">
            <v>0.75</v>
          </cell>
          <cell r="BX47">
            <v>179817810.75</v>
          </cell>
          <cell r="BY47">
            <v>406323830.25</v>
          </cell>
          <cell r="CA47">
            <v>13309857</v>
          </cell>
          <cell r="CB47">
            <v>6810323.25</v>
          </cell>
          <cell r="CD47">
            <v>1990886.25</v>
          </cell>
          <cell r="CE47">
            <v>782294.25</v>
          </cell>
          <cell r="CG47">
            <v>239570833.75</v>
          </cell>
          <cell r="CH47">
            <v>534719878.75</v>
          </cell>
          <cell r="CJ47">
            <v>17351790</v>
          </cell>
          <cell r="CK47">
            <v>8549611.5</v>
          </cell>
          <cell r="CM47">
            <v>2569420</v>
          </cell>
          <cell r="CN47">
            <v>1044981.5</v>
          </cell>
          <cell r="CO47">
            <v>19921210</v>
          </cell>
          <cell r="CP47">
            <v>9594593</v>
          </cell>
          <cell r="CQ47">
            <v>0.49272216295840371</v>
          </cell>
          <cell r="CR47">
            <v>0.40669937184267269</v>
          </cell>
          <cell r="CS47">
            <v>0.48162700000000003</v>
          </cell>
          <cell r="CT47">
            <v>1.05</v>
          </cell>
        </row>
        <row r="48">
          <cell r="A48">
            <v>3400055</v>
          </cell>
          <cell r="B48" t="str">
            <v>Valdese General Hospital</v>
          </cell>
          <cell r="C48">
            <v>4</v>
          </cell>
          <cell r="D48">
            <v>36891</v>
          </cell>
          <cell r="E48">
            <v>12</v>
          </cell>
          <cell r="F48">
            <v>3</v>
          </cell>
          <cell r="G48">
            <v>0.25</v>
          </cell>
          <cell r="H48">
            <v>24596130</v>
          </cell>
          <cell r="I48">
            <v>49420650</v>
          </cell>
          <cell r="K48">
            <v>3392165</v>
          </cell>
          <cell r="L48">
            <v>2215787</v>
          </cell>
          <cell r="N48">
            <v>2468751</v>
          </cell>
          <cell r="O48">
            <v>1217061</v>
          </cell>
          <cell r="Z48">
            <v>24596130</v>
          </cell>
          <cell r="AA48">
            <v>49420650</v>
          </cell>
          <cell r="AC48">
            <v>3392165</v>
          </cell>
          <cell r="AD48">
            <v>2215787</v>
          </cell>
          <cell r="AF48">
            <v>2468751</v>
          </cell>
          <cell r="AG48">
            <v>1217061</v>
          </cell>
          <cell r="AI48">
            <v>12</v>
          </cell>
          <cell r="AJ48">
            <v>9</v>
          </cell>
          <cell r="AK48">
            <v>0.75</v>
          </cell>
          <cell r="AL48">
            <v>26943898</v>
          </cell>
          <cell r="AM48">
            <v>51173879</v>
          </cell>
          <cell r="AO48">
            <v>3283888</v>
          </cell>
          <cell r="AP48">
            <v>2324886</v>
          </cell>
          <cell r="AR48">
            <v>2569149</v>
          </cell>
          <cell r="AS48">
            <v>1206949</v>
          </cell>
          <cell r="BD48">
            <v>26943898</v>
          </cell>
          <cell r="BE48">
            <v>51173879</v>
          </cell>
          <cell r="BG48">
            <v>3283888</v>
          </cell>
          <cell r="BH48">
            <v>2324886</v>
          </cell>
          <cell r="BJ48">
            <v>2569149</v>
          </cell>
          <cell r="BK48">
            <v>1206949</v>
          </cell>
          <cell r="BM48">
            <v>0.25</v>
          </cell>
          <cell r="BN48">
            <v>6149032.5</v>
          </cell>
          <cell r="BO48">
            <v>12355162.5</v>
          </cell>
          <cell r="BQ48">
            <v>848041.25</v>
          </cell>
          <cell r="BR48">
            <v>553946.75</v>
          </cell>
          <cell r="BT48">
            <v>617187.75</v>
          </cell>
          <cell r="BU48">
            <v>304265.25</v>
          </cell>
          <cell r="BW48">
            <v>0.75</v>
          </cell>
          <cell r="BX48">
            <v>20207923.5</v>
          </cell>
          <cell r="BY48">
            <v>38380409.25</v>
          </cell>
          <cell r="CA48">
            <v>2462916</v>
          </cell>
          <cell r="CB48">
            <v>1743664.5</v>
          </cell>
          <cell r="CD48">
            <v>1926861.75</v>
          </cell>
          <cell r="CE48">
            <v>905211.75</v>
          </cell>
          <cell r="CG48">
            <v>26356956</v>
          </cell>
          <cell r="CH48">
            <v>50735571.75</v>
          </cell>
          <cell r="CJ48">
            <v>3310957.25</v>
          </cell>
          <cell r="CK48">
            <v>2297611.25</v>
          </cell>
          <cell r="CM48">
            <v>2544049.5</v>
          </cell>
          <cell r="CN48">
            <v>1209477</v>
          </cell>
          <cell r="CO48">
            <v>5855006.75</v>
          </cell>
          <cell r="CP48">
            <v>3507088.25</v>
          </cell>
          <cell r="CQ48">
            <v>0.69394168408547108</v>
          </cell>
          <cell r="CR48">
            <v>0.4754140986643538</v>
          </cell>
          <cell r="CS48">
            <v>0.59899000000000002</v>
          </cell>
          <cell r="CT48">
            <v>1.05</v>
          </cell>
        </row>
        <row r="49">
          <cell r="A49">
            <v>3400060</v>
          </cell>
          <cell r="B49" t="str">
            <v>Firsthealth Morehead Memorial Hospi</v>
          </cell>
          <cell r="C49">
            <v>3</v>
          </cell>
          <cell r="D49">
            <v>36799</v>
          </cell>
          <cell r="E49">
            <v>12</v>
          </cell>
          <cell r="F49">
            <v>12</v>
          </cell>
          <cell r="G49">
            <v>1</v>
          </cell>
          <cell r="H49">
            <v>39261170</v>
          </cell>
          <cell r="I49">
            <v>67732257</v>
          </cell>
          <cell r="K49">
            <v>3603565</v>
          </cell>
          <cell r="L49">
            <v>2175069</v>
          </cell>
          <cell r="N49">
            <v>2729594</v>
          </cell>
          <cell r="O49">
            <v>1421197</v>
          </cell>
          <cell r="Z49">
            <v>39261170</v>
          </cell>
          <cell r="AA49">
            <v>67732257</v>
          </cell>
          <cell r="AC49">
            <v>3603565</v>
          </cell>
          <cell r="AD49">
            <v>2175069</v>
          </cell>
          <cell r="AF49">
            <v>2729594</v>
          </cell>
          <cell r="AG49">
            <v>1421197</v>
          </cell>
          <cell r="AK49">
            <v>0</v>
          </cell>
          <cell r="BD49">
            <v>0</v>
          </cell>
          <cell r="BE49">
            <v>0</v>
          </cell>
          <cell r="BG49">
            <v>0</v>
          </cell>
          <cell r="BH49">
            <v>0</v>
          </cell>
          <cell r="BJ49">
            <v>0</v>
          </cell>
          <cell r="BK49">
            <v>0</v>
          </cell>
          <cell r="BM49">
            <v>1</v>
          </cell>
          <cell r="BN49">
            <v>39261170</v>
          </cell>
          <cell r="BO49">
            <v>67732257</v>
          </cell>
          <cell r="BQ49">
            <v>3603565</v>
          </cell>
          <cell r="BR49">
            <v>2175069</v>
          </cell>
          <cell r="BT49">
            <v>2729594</v>
          </cell>
          <cell r="BU49">
            <v>1421197</v>
          </cell>
          <cell r="BW49">
            <v>0</v>
          </cell>
          <cell r="BX49">
            <v>0</v>
          </cell>
          <cell r="BY49">
            <v>0</v>
          </cell>
          <cell r="CA49">
            <v>0</v>
          </cell>
          <cell r="CB49">
            <v>0</v>
          </cell>
          <cell r="CD49">
            <v>0</v>
          </cell>
          <cell r="CE49">
            <v>0</v>
          </cell>
          <cell r="CG49">
            <v>39261170</v>
          </cell>
          <cell r="CH49">
            <v>67732257</v>
          </cell>
          <cell r="CJ49">
            <v>3603565</v>
          </cell>
          <cell r="CK49">
            <v>2175069</v>
          </cell>
          <cell r="CM49">
            <v>2729594</v>
          </cell>
          <cell r="CN49">
            <v>1421197</v>
          </cell>
          <cell r="CO49">
            <v>6333159</v>
          </cell>
          <cell r="CP49">
            <v>3596266</v>
          </cell>
          <cell r="CQ49">
            <v>0.60358811343766516</v>
          </cell>
          <cell r="CR49">
            <v>0.52066241353109655</v>
          </cell>
          <cell r="CS49">
            <v>0.56784699999999999</v>
          </cell>
          <cell r="CT49">
            <v>1.0549999999999999</v>
          </cell>
        </row>
        <row r="50">
          <cell r="A50">
            <v>3400064</v>
          </cell>
          <cell r="B50" t="str">
            <v>Wilkes Regional Hospital</v>
          </cell>
          <cell r="C50">
            <v>4</v>
          </cell>
          <cell r="D50">
            <v>36799</v>
          </cell>
          <cell r="E50">
            <v>12</v>
          </cell>
          <cell r="F50">
            <v>12</v>
          </cell>
          <cell r="G50">
            <v>1</v>
          </cell>
          <cell r="H50">
            <v>33752575</v>
          </cell>
          <cell r="I50">
            <v>62463796</v>
          </cell>
          <cell r="K50">
            <v>4506590</v>
          </cell>
          <cell r="L50">
            <v>3138891</v>
          </cell>
          <cell r="N50">
            <v>2058575</v>
          </cell>
          <cell r="O50">
            <v>1133233</v>
          </cell>
          <cell r="Z50">
            <v>33752575</v>
          </cell>
          <cell r="AA50">
            <v>62463796</v>
          </cell>
          <cell r="AC50">
            <v>4506590</v>
          </cell>
          <cell r="AD50">
            <v>3138891</v>
          </cell>
          <cell r="AF50">
            <v>2058575</v>
          </cell>
          <cell r="AG50">
            <v>1133233</v>
          </cell>
          <cell r="AK50">
            <v>0</v>
          </cell>
          <cell r="BD50">
            <v>0</v>
          </cell>
          <cell r="BE50">
            <v>0</v>
          </cell>
          <cell r="BG50">
            <v>0</v>
          </cell>
          <cell r="BH50">
            <v>0</v>
          </cell>
          <cell r="BJ50">
            <v>0</v>
          </cell>
          <cell r="BK50">
            <v>0</v>
          </cell>
          <cell r="BM50">
            <v>1</v>
          </cell>
          <cell r="BN50">
            <v>33752575</v>
          </cell>
          <cell r="BO50">
            <v>62463796</v>
          </cell>
          <cell r="BQ50">
            <v>4506590</v>
          </cell>
          <cell r="BR50">
            <v>3138891</v>
          </cell>
          <cell r="BT50">
            <v>2058575</v>
          </cell>
          <cell r="BU50">
            <v>1133233</v>
          </cell>
          <cell r="BW50">
            <v>0</v>
          </cell>
          <cell r="BX50">
            <v>0</v>
          </cell>
          <cell r="BY50">
            <v>0</v>
          </cell>
          <cell r="CA50">
            <v>0</v>
          </cell>
          <cell r="CB50">
            <v>0</v>
          </cell>
          <cell r="CD50">
            <v>0</v>
          </cell>
          <cell r="CE50">
            <v>0</v>
          </cell>
          <cell r="CG50">
            <v>33752575</v>
          </cell>
          <cell r="CH50">
            <v>62463796</v>
          </cell>
          <cell r="CJ50">
            <v>4506590</v>
          </cell>
          <cell r="CK50">
            <v>3138891</v>
          </cell>
          <cell r="CM50">
            <v>2058575</v>
          </cell>
          <cell r="CN50">
            <v>1133233</v>
          </cell>
          <cell r="CO50">
            <v>6565165</v>
          </cell>
          <cell r="CP50">
            <v>4272124</v>
          </cell>
          <cell r="CQ50">
            <v>0.69651133118388853</v>
          </cell>
          <cell r="CR50">
            <v>0.55049390962194722</v>
          </cell>
          <cell r="CS50">
            <v>0.65072600000000003</v>
          </cell>
          <cell r="CT50">
            <v>1.0549999999999999</v>
          </cell>
        </row>
        <row r="51">
          <cell r="A51">
            <v>3400065</v>
          </cell>
          <cell r="B51" t="str">
            <v>Chowan Hospital</v>
          </cell>
          <cell r="C51">
            <v>4</v>
          </cell>
          <cell r="D51">
            <v>36799</v>
          </cell>
          <cell r="E51">
            <v>12</v>
          </cell>
          <cell r="F51">
            <v>12</v>
          </cell>
          <cell r="G51">
            <v>1</v>
          </cell>
          <cell r="H51">
            <v>16696581</v>
          </cell>
          <cell r="I51">
            <v>34562712</v>
          </cell>
          <cell r="K51">
            <v>3618110</v>
          </cell>
          <cell r="L51">
            <v>2142451</v>
          </cell>
          <cell r="N51">
            <v>1767924</v>
          </cell>
          <cell r="O51">
            <v>788219</v>
          </cell>
          <cell r="Z51">
            <v>16696581</v>
          </cell>
          <cell r="AA51">
            <v>34562712</v>
          </cell>
          <cell r="AC51">
            <v>3618110</v>
          </cell>
          <cell r="AD51">
            <v>2142451</v>
          </cell>
          <cell r="AF51">
            <v>1767924</v>
          </cell>
          <cell r="AG51">
            <v>788219</v>
          </cell>
          <cell r="AI51">
            <v>0</v>
          </cell>
          <cell r="AJ51">
            <v>0</v>
          </cell>
          <cell r="AK51">
            <v>0</v>
          </cell>
          <cell r="AL51">
            <v>16193554</v>
          </cell>
          <cell r="AM51">
            <v>34491204</v>
          </cell>
          <cell r="AO51">
            <v>3241333</v>
          </cell>
          <cell r="AP51">
            <v>1725699</v>
          </cell>
          <cell r="AR51">
            <v>1608556</v>
          </cell>
          <cell r="AS51">
            <v>698512</v>
          </cell>
          <cell r="AU51">
            <v>360959</v>
          </cell>
          <cell r="AV51">
            <v>296687</v>
          </cell>
          <cell r="AX51">
            <v>218509</v>
          </cell>
          <cell r="AY51">
            <v>200361</v>
          </cell>
          <cell r="BD51">
            <v>16554513</v>
          </cell>
          <cell r="BE51">
            <v>34787891</v>
          </cell>
          <cell r="BG51">
            <v>3459842</v>
          </cell>
          <cell r="BH51">
            <v>1926060</v>
          </cell>
          <cell r="BJ51">
            <v>1608556</v>
          </cell>
          <cell r="BK51">
            <v>698512</v>
          </cell>
          <cell r="BM51">
            <v>1</v>
          </cell>
          <cell r="BN51">
            <v>16696581</v>
          </cell>
          <cell r="BO51">
            <v>34562712</v>
          </cell>
          <cell r="BQ51">
            <v>3618110</v>
          </cell>
          <cell r="BR51">
            <v>2142451</v>
          </cell>
          <cell r="BT51">
            <v>1767924</v>
          </cell>
          <cell r="BU51">
            <v>788219</v>
          </cell>
          <cell r="BW51">
            <v>0</v>
          </cell>
          <cell r="BX51">
            <v>0</v>
          </cell>
          <cell r="BY51">
            <v>0</v>
          </cell>
          <cell r="CA51">
            <v>0</v>
          </cell>
          <cell r="CB51">
            <v>0</v>
          </cell>
          <cell r="CD51">
            <v>0</v>
          </cell>
          <cell r="CE51">
            <v>0</v>
          </cell>
          <cell r="CG51">
            <v>16696581</v>
          </cell>
          <cell r="CH51">
            <v>34562712</v>
          </cell>
          <cell r="CJ51">
            <v>3618110</v>
          </cell>
          <cell r="CK51">
            <v>2142451</v>
          </cell>
          <cell r="CM51">
            <v>1767924</v>
          </cell>
          <cell r="CN51">
            <v>788219</v>
          </cell>
          <cell r="CO51">
            <v>5386034</v>
          </cell>
          <cell r="CP51">
            <v>2930670</v>
          </cell>
          <cell r="CQ51">
            <v>0.59214645215319606</v>
          </cell>
          <cell r="CR51">
            <v>0.44584439150099214</v>
          </cell>
          <cell r="CS51">
            <v>0.54412400000000005</v>
          </cell>
          <cell r="CT51">
            <v>1.0549999999999999</v>
          </cell>
        </row>
        <row r="52">
          <cell r="A52">
            <v>3400067</v>
          </cell>
          <cell r="B52" t="str">
            <v>Alexander County Hospital</v>
          </cell>
          <cell r="C52">
            <v>3</v>
          </cell>
          <cell r="D52">
            <v>36433</v>
          </cell>
          <cell r="E52">
            <v>0</v>
          </cell>
          <cell r="F52">
            <v>0</v>
          </cell>
          <cell r="G52">
            <v>0</v>
          </cell>
          <cell r="H52">
            <v>0</v>
          </cell>
          <cell r="I52">
            <v>0</v>
          </cell>
          <cell r="K52">
            <v>0</v>
          </cell>
          <cell r="L52">
            <v>0</v>
          </cell>
          <cell r="N52">
            <v>0</v>
          </cell>
          <cell r="O52">
            <v>0</v>
          </cell>
          <cell r="Z52">
            <v>0</v>
          </cell>
          <cell r="AA52">
            <v>0</v>
          </cell>
          <cell r="AC52">
            <v>0</v>
          </cell>
          <cell r="AD52">
            <v>0</v>
          </cell>
          <cell r="AF52">
            <v>0</v>
          </cell>
          <cell r="AG52">
            <v>0</v>
          </cell>
          <cell r="AK52">
            <v>0</v>
          </cell>
          <cell r="BD52">
            <v>0</v>
          </cell>
          <cell r="BE52">
            <v>0</v>
          </cell>
          <cell r="BG52">
            <v>0</v>
          </cell>
          <cell r="BH52">
            <v>0</v>
          </cell>
          <cell r="BJ52">
            <v>0</v>
          </cell>
          <cell r="BK52">
            <v>0</v>
          </cell>
          <cell r="BM52">
            <v>0</v>
          </cell>
          <cell r="BN52">
            <v>0</v>
          </cell>
          <cell r="BO52">
            <v>0</v>
          </cell>
          <cell r="BQ52">
            <v>0</v>
          </cell>
          <cell r="BR52">
            <v>0</v>
          </cell>
          <cell r="BT52">
            <v>0</v>
          </cell>
          <cell r="BU52">
            <v>0</v>
          </cell>
          <cell r="BW52">
            <v>0</v>
          </cell>
          <cell r="BX52">
            <v>0</v>
          </cell>
          <cell r="BY52">
            <v>0</v>
          </cell>
          <cell r="CA52">
            <v>0</v>
          </cell>
          <cell r="CB52">
            <v>0</v>
          </cell>
          <cell r="CD52">
            <v>0</v>
          </cell>
          <cell r="CE52">
            <v>0</v>
          </cell>
          <cell r="CG52">
            <v>0</v>
          </cell>
          <cell r="CH52">
            <v>0</v>
          </cell>
          <cell r="CJ52">
            <v>0</v>
          </cell>
          <cell r="CK52">
            <v>0</v>
          </cell>
          <cell r="CM52">
            <v>0</v>
          </cell>
          <cell r="CN52">
            <v>0</v>
          </cell>
          <cell r="CO52">
            <v>0</v>
          </cell>
          <cell r="CP52">
            <v>0</v>
          </cell>
          <cell r="CQ52">
            <v>0</v>
          </cell>
          <cell r="CR52">
            <v>0</v>
          </cell>
          <cell r="CS52">
            <v>0</v>
          </cell>
          <cell r="CT52">
            <v>1.073</v>
          </cell>
        </row>
        <row r="53">
          <cell r="A53">
            <v>3400068</v>
          </cell>
          <cell r="B53" t="str">
            <v>Columbus County Hospital</v>
          </cell>
          <cell r="C53">
            <v>4</v>
          </cell>
          <cell r="D53">
            <v>36799</v>
          </cell>
          <cell r="E53">
            <v>12</v>
          </cell>
          <cell r="F53">
            <v>12</v>
          </cell>
          <cell r="G53">
            <v>1</v>
          </cell>
          <cell r="H53">
            <v>39676446</v>
          </cell>
          <cell r="I53">
            <v>85386291</v>
          </cell>
          <cell r="K53">
            <v>8245299</v>
          </cell>
          <cell r="L53">
            <v>3928576</v>
          </cell>
          <cell r="N53">
            <v>4853373</v>
          </cell>
          <cell r="O53">
            <v>2080401</v>
          </cell>
          <cell r="Z53">
            <v>39676446</v>
          </cell>
          <cell r="AA53">
            <v>85386291</v>
          </cell>
          <cell r="AC53">
            <v>8245299</v>
          </cell>
          <cell r="AD53">
            <v>3928576</v>
          </cell>
          <cell r="AF53">
            <v>4853373</v>
          </cell>
          <cell r="AG53">
            <v>2080401</v>
          </cell>
          <cell r="AK53">
            <v>0</v>
          </cell>
          <cell r="BD53">
            <v>0</v>
          </cell>
          <cell r="BE53">
            <v>0</v>
          </cell>
          <cell r="BG53">
            <v>0</v>
          </cell>
          <cell r="BH53">
            <v>0</v>
          </cell>
          <cell r="BJ53">
            <v>0</v>
          </cell>
          <cell r="BK53">
            <v>0</v>
          </cell>
          <cell r="BM53">
            <v>1</v>
          </cell>
          <cell r="BN53">
            <v>39676446</v>
          </cell>
          <cell r="BO53">
            <v>85386291</v>
          </cell>
          <cell r="BQ53">
            <v>8245299</v>
          </cell>
          <cell r="BR53">
            <v>3928576</v>
          </cell>
          <cell r="BT53">
            <v>4853373</v>
          </cell>
          <cell r="BU53">
            <v>2080401</v>
          </cell>
          <cell r="BW53">
            <v>0</v>
          </cell>
          <cell r="BX53">
            <v>0</v>
          </cell>
          <cell r="BY53">
            <v>0</v>
          </cell>
          <cell r="CA53">
            <v>0</v>
          </cell>
          <cell r="CB53">
            <v>0</v>
          </cell>
          <cell r="CD53">
            <v>0</v>
          </cell>
          <cell r="CE53">
            <v>0</v>
          </cell>
          <cell r="CG53">
            <v>39676446</v>
          </cell>
          <cell r="CH53">
            <v>85386291</v>
          </cell>
          <cell r="CJ53">
            <v>8245299</v>
          </cell>
          <cell r="CK53">
            <v>3928576</v>
          </cell>
          <cell r="CM53">
            <v>4853373</v>
          </cell>
          <cell r="CN53">
            <v>2080401</v>
          </cell>
          <cell r="CO53">
            <v>13098672</v>
          </cell>
          <cell r="CP53">
            <v>6008977</v>
          </cell>
          <cell r="CQ53">
            <v>0.47646252731404887</v>
          </cell>
          <cell r="CR53">
            <v>0.42865054880389369</v>
          </cell>
          <cell r="CS53">
            <v>0.45874700000000002</v>
          </cell>
          <cell r="CT53">
            <v>1.0549999999999999</v>
          </cell>
        </row>
        <row r="54">
          <cell r="A54">
            <v>3400069</v>
          </cell>
          <cell r="B54" t="str">
            <v>Wake Medical System</v>
          </cell>
          <cell r="C54">
            <v>3</v>
          </cell>
          <cell r="D54">
            <v>36799</v>
          </cell>
          <cell r="E54">
            <v>12</v>
          </cell>
          <cell r="F54">
            <v>12</v>
          </cell>
          <cell r="G54">
            <v>1</v>
          </cell>
          <cell r="H54">
            <v>276520508</v>
          </cell>
          <cell r="I54">
            <v>530738383</v>
          </cell>
          <cell r="K54">
            <v>44178433</v>
          </cell>
          <cell r="L54">
            <v>27493572</v>
          </cell>
          <cell r="N54">
            <v>9524711</v>
          </cell>
          <cell r="O54">
            <v>4902202</v>
          </cell>
          <cell r="T54">
            <v>2870377</v>
          </cell>
          <cell r="U54">
            <v>1376525</v>
          </cell>
          <cell r="W54">
            <v>378114</v>
          </cell>
          <cell r="Z54">
            <v>276520508</v>
          </cell>
          <cell r="AA54">
            <v>530738383</v>
          </cell>
          <cell r="AC54">
            <v>47048810</v>
          </cell>
          <cell r="AD54">
            <v>28870097</v>
          </cell>
          <cell r="AF54">
            <v>9902825</v>
          </cell>
          <cell r="AG54">
            <v>4902202</v>
          </cell>
          <cell r="AK54">
            <v>0</v>
          </cell>
          <cell r="BD54">
            <v>0</v>
          </cell>
          <cell r="BE54">
            <v>0</v>
          </cell>
          <cell r="BG54">
            <v>0</v>
          </cell>
          <cell r="BH54">
            <v>0</v>
          </cell>
          <cell r="BJ54">
            <v>0</v>
          </cell>
          <cell r="BK54">
            <v>0</v>
          </cell>
          <cell r="BM54">
            <v>1</v>
          </cell>
          <cell r="BN54">
            <v>276520508</v>
          </cell>
          <cell r="BO54">
            <v>530738383</v>
          </cell>
          <cell r="BQ54">
            <v>47048810</v>
          </cell>
          <cell r="BR54">
            <v>28870097</v>
          </cell>
          <cell r="BT54">
            <v>9902825</v>
          </cell>
          <cell r="BU54">
            <v>4902202</v>
          </cell>
          <cell r="BW54">
            <v>0</v>
          </cell>
          <cell r="BX54">
            <v>0</v>
          </cell>
          <cell r="BY54">
            <v>0</v>
          </cell>
          <cell r="CA54">
            <v>0</v>
          </cell>
          <cell r="CB54">
            <v>0</v>
          </cell>
          <cell r="CD54">
            <v>0</v>
          </cell>
          <cell r="CE54">
            <v>0</v>
          </cell>
          <cell r="CG54">
            <v>276520508</v>
          </cell>
          <cell r="CH54">
            <v>530738383</v>
          </cell>
          <cell r="CJ54">
            <v>47048810</v>
          </cell>
          <cell r="CK54">
            <v>28870097</v>
          </cell>
          <cell r="CM54">
            <v>9902825</v>
          </cell>
          <cell r="CN54">
            <v>4902202</v>
          </cell>
          <cell r="CO54">
            <v>56951635</v>
          </cell>
          <cell r="CP54">
            <v>33772299</v>
          </cell>
          <cell r="CQ54">
            <v>0.61362013194382603</v>
          </cell>
          <cell r="CR54">
            <v>0.49503066044285343</v>
          </cell>
          <cell r="CS54">
            <v>0.59299999999999997</v>
          </cell>
          <cell r="CT54">
            <v>1.0549999999999999</v>
          </cell>
        </row>
        <row r="55">
          <cell r="A55">
            <v>3400070</v>
          </cell>
          <cell r="B55" t="str">
            <v>Alamance Memorial Hospital</v>
          </cell>
          <cell r="C55">
            <v>3</v>
          </cell>
          <cell r="D55">
            <v>36891</v>
          </cell>
          <cell r="E55">
            <v>12</v>
          </cell>
          <cell r="F55">
            <v>3</v>
          </cell>
          <cell r="G55">
            <v>0.25</v>
          </cell>
          <cell r="H55">
            <v>88293061</v>
          </cell>
          <cell r="I55">
            <v>145774322</v>
          </cell>
          <cell r="K55">
            <v>6800634</v>
          </cell>
          <cell r="L55">
            <v>4784882</v>
          </cell>
          <cell r="N55">
            <v>3231641</v>
          </cell>
          <cell r="O55">
            <v>1928354</v>
          </cell>
          <cell r="T55">
            <v>680220</v>
          </cell>
          <cell r="U55">
            <v>611733</v>
          </cell>
          <cell r="W55">
            <v>5462</v>
          </cell>
          <cell r="X55">
            <v>3135</v>
          </cell>
          <cell r="Z55">
            <v>88293061</v>
          </cell>
          <cell r="AA55">
            <v>145774322</v>
          </cell>
          <cell r="AC55">
            <v>7480854</v>
          </cell>
          <cell r="AD55">
            <v>5396615</v>
          </cell>
          <cell r="AF55">
            <v>3237103</v>
          </cell>
          <cell r="AG55">
            <v>1931489</v>
          </cell>
          <cell r="AI55">
            <v>12</v>
          </cell>
          <cell r="AJ55">
            <v>9</v>
          </cell>
          <cell r="AK55">
            <v>0.75</v>
          </cell>
          <cell r="AL55">
            <v>93585301</v>
          </cell>
          <cell r="AM55">
            <v>155877821</v>
          </cell>
          <cell r="AO55">
            <v>6704804</v>
          </cell>
          <cell r="AP55">
            <v>4698351</v>
          </cell>
          <cell r="AR55">
            <v>4112901</v>
          </cell>
          <cell r="AS55">
            <v>2425494</v>
          </cell>
          <cell r="AX55">
            <v>552046</v>
          </cell>
          <cell r="AY55">
            <v>516651</v>
          </cell>
          <cell r="BA55">
            <v>9393</v>
          </cell>
          <cell r="BB55">
            <v>10573</v>
          </cell>
          <cell r="BD55">
            <v>93585301</v>
          </cell>
          <cell r="BE55">
            <v>155877821</v>
          </cell>
          <cell r="BG55">
            <v>7256850</v>
          </cell>
          <cell r="BH55">
            <v>5215002</v>
          </cell>
          <cell r="BJ55">
            <v>4122294</v>
          </cell>
          <cell r="BK55">
            <v>2436067</v>
          </cell>
          <cell r="BM55">
            <v>0.25</v>
          </cell>
          <cell r="BN55">
            <v>22073265.25</v>
          </cell>
          <cell r="BO55">
            <v>36443580.5</v>
          </cell>
          <cell r="BQ55">
            <v>1870213.5</v>
          </cell>
          <cell r="BR55">
            <v>1349153.75</v>
          </cell>
          <cell r="BT55">
            <v>809275.75</v>
          </cell>
          <cell r="BU55">
            <v>482872.25</v>
          </cell>
          <cell r="BW55">
            <v>0.75</v>
          </cell>
          <cell r="BX55">
            <v>70188975.75</v>
          </cell>
          <cell r="BY55">
            <v>116908365.75</v>
          </cell>
          <cell r="CA55">
            <v>5442637.5</v>
          </cell>
          <cell r="CB55">
            <v>3911251.5</v>
          </cell>
          <cell r="CD55">
            <v>3091720.5</v>
          </cell>
          <cell r="CE55">
            <v>1827050.25</v>
          </cell>
          <cell r="CG55">
            <v>92262241</v>
          </cell>
          <cell r="CH55">
            <v>153351946.25</v>
          </cell>
          <cell r="CJ55">
            <v>7312851</v>
          </cell>
          <cell r="CK55">
            <v>5260405.25</v>
          </cell>
          <cell r="CM55">
            <v>3900996.25</v>
          </cell>
          <cell r="CN55">
            <v>2309922.5</v>
          </cell>
          <cell r="CO55">
            <v>11213847.25</v>
          </cell>
          <cell r="CP55">
            <v>7570327.75</v>
          </cell>
          <cell r="CQ55">
            <v>0.71933712993742116</v>
          </cell>
          <cell r="CR55">
            <v>0.59213655998772108</v>
          </cell>
          <cell r="CS55">
            <v>0.67508699999999999</v>
          </cell>
          <cell r="CT55">
            <v>1.05</v>
          </cell>
        </row>
        <row r="56">
          <cell r="A56">
            <v>3400071</v>
          </cell>
          <cell r="B56" t="str">
            <v>Betsy Johnson Regional Hospital</v>
          </cell>
          <cell r="C56">
            <v>3</v>
          </cell>
          <cell r="D56">
            <v>36799</v>
          </cell>
          <cell r="E56">
            <v>12</v>
          </cell>
          <cell r="F56">
            <v>12</v>
          </cell>
          <cell r="G56">
            <v>1</v>
          </cell>
          <cell r="H56">
            <v>27534706</v>
          </cell>
          <cell r="I56">
            <v>53485754</v>
          </cell>
          <cell r="K56">
            <v>7007259</v>
          </cell>
          <cell r="L56">
            <v>4124079</v>
          </cell>
          <cell r="N56">
            <v>3970215</v>
          </cell>
          <cell r="O56">
            <v>1896187</v>
          </cell>
          <cell r="Z56">
            <v>27534706</v>
          </cell>
          <cell r="AA56">
            <v>53485754</v>
          </cell>
          <cell r="AC56">
            <v>7007259</v>
          </cell>
          <cell r="AD56">
            <v>4124079</v>
          </cell>
          <cell r="AF56">
            <v>3970215</v>
          </cell>
          <cell r="AG56">
            <v>1896187</v>
          </cell>
          <cell r="AK56">
            <v>0</v>
          </cell>
          <cell r="BD56">
            <v>0</v>
          </cell>
          <cell r="BE56">
            <v>0</v>
          </cell>
          <cell r="BG56">
            <v>0</v>
          </cell>
          <cell r="BH56">
            <v>0</v>
          </cell>
          <cell r="BJ56">
            <v>0</v>
          </cell>
          <cell r="BK56">
            <v>0</v>
          </cell>
          <cell r="BM56">
            <v>1</v>
          </cell>
          <cell r="BN56">
            <v>27534706</v>
          </cell>
          <cell r="BO56">
            <v>53485754</v>
          </cell>
          <cell r="BQ56">
            <v>7007259</v>
          </cell>
          <cell r="BR56">
            <v>4124079</v>
          </cell>
          <cell r="BT56">
            <v>3970215</v>
          </cell>
          <cell r="BU56">
            <v>1896187</v>
          </cell>
          <cell r="BW56">
            <v>0</v>
          </cell>
          <cell r="BX56">
            <v>0</v>
          </cell>
          <cell r="BY56">
            <v>0</v>
          </cell>
          <cell r="CA56">
            <v>0</v>
          </cell>
          <cell r="CB56">
            <v>0</v>
          </cell>
          <cell r="CD56">
            <v>0</v>
          </cell>
          <cell r="CE56">
            <v>0</v>
          </cell>
          <cell r="CG56">
            <v>27534706</v>
          </cell>
          <cell r="CH56">
            <v>53485754</v>
          </cell>
          <cell r="CJ56">
            <v>7007259</v>
          </cell>
          <cell r="CK56">
            <v>4124079</v>
          </cell>
          <cell r="CM56">
            <v>3970215</v>
          </cell>
          <cell r="CN56">
            <v>1896187</v>
          </cell>
          <cell r="CO56">
            <v>10977474</v>
          </cell>
          <cell r="CP56">
            <v>6020266</v>
          </cell>
          <cell r="CQ56">
            <v>0.58854382291278229</v>
          </cell>
          <cell r="CR56">
            <v>0.47760310209900469</v>
          </cell>
          <cell r="CS56">
            <v>0.54842000000000002</v>
          </cell>
          <cell r="CT56">
            <v>1.0549999999999999</v>
          </cell>
        </row>
        <row r="57">
          <cell r="A57">
            <v>3400072</v>
          </cell>
          <cell r="B57" t="str">
            <v>Ashe Memorial Hospital</v>
          </cell>
          <cell r="C57">
            <v>3</v>
          </cell>
          <cell r="D57">
            <v>36799</v>
          </cell>
          <cell r="E57">
            <v>12</v>
          </cell>
          <cell r="F57">
            <v>12</v>
          </cell>
          <cell r="G57">
            <v>1</v>
          </cell>
          <cell r="H57">
            <v>15274439</v>
          </cell>
          <cell r="I57">
            <v>21622415</v>
          </cell>
          <cell r="K57">
            <v>931837</v>
          </cell>
          <cell r="L57">
            <v>766376</v>
          </cell>
          <cell r="N57">
            <v>1006373</v>
          </cell>
          <cell r="O57">
            <v>660975</v>
          </cell>
          <cell r="Z57">
            <v>15274439</v>
          </cell>
          <cell r="AA57">
            <v>21622415</v>
          </cell>
          <cell r="AC57">
            <v>931837</v>
          </cell>
          <cell r="AD57">
            <v>766376</v>
          </cell>
          <cell r="AF57">
            <v>1006373</v>
          </cell>
          <cell r="AG57">
            <v>660975</v>
          </cell>
          <cell r="AK57">
            <v>0</v>
          </cell>
          <cell r="BD57">
            <v>0</v>
          </cell>
          <cell r="BE57">
            <v>0</v>
          </cell>
          <cell r="BG57">
            <v>0</v>
          </cell>
          <cell r="BH57">
            <v>0</v>
          </cell>
          <cell r="BJ57">
            <v>0</v>
          </cell>
          <cell r="BK57">
            <v>0</v>
          </cell>
          <cell r="BM57">
            <v>1</v>
          </cell>
          <cell r="BN57">
            <v>15274439</v>
          </cell>
          <cell r="BO57">
            <v>21622415</v>
          </cell>
          <cell r="BQ57">
            <v>931837</v>
          </cell>
          <cell r="BR57">
            <v>766376</v>
          </cell>
          <cell r="BT57">
            <v>1006373</v>
          </cell>
          <cell r="BU57">
            <v>660975</v>
          </cell>
          <cell r="BW57">
            <v>0</v>
          </cell>
          <cell r="BX57">
            <v>0</v>
          </cell>
          <cell r="BY57">
            <v>0</v>
          </cell>
          <cell r="CA57">
            <v>0</v>
          </cell>
          <cell r="CB57">
            <v>0</v>
          </cell>
          <cell r="CD57">
            <v>0</v>
          </cell>
          <cell r="CE57">
            <v>0</v>
          </cell>
          <cell r="CG57">
            <v>15274439</v>
          </cell>
          <cell r="CH57">
            <v>21622415</v>
          </cell>
          <cell r="CJ57">
            <v>931837</v>
          </cell>
          <cell r="CK57">
            <v>766376</v>
          </cell>
          <cell r="CM57">
            <v>1006373</v>
          </cell>
          <cell r="CN57">
            <v>660975</v>
          </cell>
          <cell r="CO57">
            <v>1938210</v>
          </cell>
          <cell r="CP57">
            <v>1427351</v>
          </cell>
          <cell r="CQ57">
            <v>0.82243568349400165</v>
          </cell>
          <cell r="CR57">
            <v>0.65678928190641039</v>
          </cell>
          <cell r="CS57">
            <v>0.73642700000000005</v>
          </cell>
          <cell r="CT57">
            <v>1.0549999999999999</v>
          </cell>
        </row>
        <row r="58">
          <cell r="A58">
            <v>3400073</v>
          </cell>
          <cell r="B58" t="str">
            <v>Raleigh Community Hospital</v>
          </cell>
          <cell r="C58">
            <v>3</v>
          </cell>
          <cell r="D58">
            <v>36707</v>
          </cell>
          <cell r="E58">
            <v>12</v>
          </cell>
          <cell r="F58">
            <v>12</v>
          </cell>
          <cell r="G58">
            <v>1</v>
          </cell>
          <cell r="H58">
            <v>61529271</v>
          </cell>
          <cell r="I58">
            <v>132704258</v>
          </cell>
          <cell r="K58">
            <v>2377171</v>
          </cell>
          <cell r="L58">
            <v>1194878</v>
          </cell>
          <cell r="N58">
            <v>1308454</v>
          </cell>
          <cell r="O58">
            <v>520971</v>
          </cell>
          <cell r="Z58">
            <v>61529271</v>
          </cell>
          <cell r="AA58">
            <v>132704258</v>
          </cell>
          <cell r="AC58">
            <v>2377171</v>
          </cell>
          <cell r="AD58">
            <v>1194878</v>
          </cell>
          <cell r="AF58">
            <v>1308454</v>
          </cell>
          <cell r="AG58">
            <v>520971</v>
          </cell>
          <cell r="AK58">
            <v>0</v>
          </cell>
          <cell r="BD58">
            <v>0</v>
          </cell>
          <cell r="BE58">
            <v>0</v>
          </cell>
          <cell r="BG58">
            <v>0</v>
          </cell>
          <cell r="BH58">
            <v>0</v>
          </cell>
          <cell r="BJ58">
            <v>0</v>
          </cell>
          <cell r="BK58">
            <v>0</v>
          </cell>
          <cell r="BM58">
            <v>1</v>
          </cell>
          <cell r="BN58">
            <v>61529271</v>
          </cell>
          <cell r="BO58">
            <v>132704258</v>
          </cell>
          <cell r="BQ58">
            <v>2377171</v>
          </cell>
          <cell r="BR58">
            <v>1194878</v>
          </cell>
          <cell r="BT58">
            <v>1308454</v>
          </cell>
          <cell r="BU58">
            <v>520971</v>
          </cell>
          <cell r="BW58">
            <v>0</v>
          </cell>
          <cell r="BX58">
            <v>0</v>
          </cell>
          <cell r="BY58">
            <v>0</v>
          </cell>
          <cell r="CA58">
            <v>0</v>
          </cell>
          <cell r="CB58">
            <v>0</v>
          </cell>
          <cell r="CD58">
            <v>0</v>
          </cell>
          <cell r="CE58">
            <v>0</v>
          </cell>
          <cell r="CG58">
            <v>61529271</v>
          </cell>
          <cell r="CH58">
            <v>132704258</v>
          </cell>
          <cell r="CJ58">
            <v>2377171</v>
          </cell>
          <cell r="CK58">
            <v>1194878</v>
          </cell>
          <cell r="CM58">
            <v>1308454</v>
          </cell>
          <cell r="CN58">
            <v>520971</v>
          </cell>
          <cell r="CO58">
            <v>3685625</v>
          </cell>
          <cell r="CP58">
            <v>1715849</v>
          </cell>
          <cell r="CQ58">
            <v>0.50264705399821885</v>
          </cell>
          <cell r="CR58">
            <v>0.39815767310123246</v>
          </cell>
          <cell r="CS58">
            <v>0.46555200000000002</v>
          </cell>
          <cell r="CT58">
            <v>1.06</v>
          </cell>
        </row>
        <row r="59">
          <cell r="A59">
            <v>3400075</v>
          </cell>
          <cell r="B59" t="str">
            <v>Grace Hospital</v>
          </cell>
          <cell r="C59">
            <v>3</v>
          </cell>
          <cell r="D59">
            <v>36891</v>
          </cell>
          <cell r="E59">
            <v>3</v>
          </cell>
          <cell r="F59">
            <v>3</v>
          </cell>
          <cell r="G59">
            <v>1</v>
          </cell>
          <cell r="H59">
            <v>10315833</v>
          </cell>
          <cell r="I59">
            <v>18747372</v>
          </cell>
          <cell r="K59">
            <v>1255241</v>
          </cell>
          <cell r="L59">
            <v>625949</v>
          </cell>
          <cell r="N59">
            <v>709999</v>
          </cell>
          <cell r="O59">
            <v>411915</v>
          </cell>
          <cell r="Q59">
            <v>437102</v>
          </cell>
          <cell r="R59">
            <v>350542</v>
          </cell>
          <cell r="T59">
            <v>95417</v>
          </cell>
          <cell r="U59">
            <v>96345</v>
          </cell>
          <cell r="Z59">
            <v>10752935</v>
          </cell>
          <cell r="AA59">
            <v>19097914</v>
          </cell>
          <cell r="AC59">
            <v>1350658</v>
          </cell>
          <cell r="AD59">
            <v>722294</v>
          </cell>
          <cell r="AF59">
            <v>709999</v>
          </cell>
          <cell r="AG59">
            <v>411915</v>
          </cell>
          <cell r="AI59">
            <v>12</v>
          </cell>
          <cell r="AJ59">
            <v>9</v>
          </cell>
          <cell r="AK59">
            <v>0.75</v>
          </cell>
          <cell r="AL59">
            <v>39074269</v>
          </cell>
          <cell r="AM59">
            <v>85906701</v>
          </cell>
          <cell r="AO59">
            <v>5842290</v>
          </cell>
          <cell r="AP59">
            <v>3136769</v>
          </cell>
          <cell r="AR59">
            <v>3429547</v>
          </cell>
          <cell r="AS59">
            <v>1490797</v>
          </cell>
          <cell r="AU59">
            <v>1757127</v>
          </cell>
          <cell r="AV59">
            <v>1703135</v>
          </cell>
          <cell r="AX59">
            <v>769447</v>
          </cell>
          <cell r="AY59">
            <v>572446</v>
          </cell>
          <cell r="BD59">
            <v>40831396</v>
          </cell>
          <cell r="BE59">
            <v>87609836</v>
          </cell>
          <cell r="BG59">
            <v>6611737</v>
          </cell>
          <cell r="BH59">
            <v>3709215</v>
          </cell>
          <cell r="BJ59">
            <v>3429547</v>
          </cell>
          <cell r="BK59">
            <v>1490797</v>
          </cell>
          <cell r="BM59">
            <v>1</v>
          </cell>
          <cell r="BN59">
            <v>10752935</v>
          </cell>
          <cell r="BO59">
            <v>19097914</v>
          </cell>
          <cell r="BQ59">
            <v>1350658</v>
          </cell>
          <cell r="BR59">
            <v>722294</v>
          </cell>
          <cell r="BT59">
            <v>709999</v>
          </cell>
          <cell r="BU59">
            <v>411915</v>
          </cell>
          <cell r="BW59">
            <v>0.75</v>
          </cell>
          <cell r="BX59">
            <v>30623547</v>
          </cell>
          <cell r="BY59">
            <v>65707377</v>
          </cell>
          <cell r="CA59">
            <v>4958802.75</v>
          </cell>
          <cell r="CB59">
            <v>2781911.25</v>
          </cell>
          <cell r="CD59">
            <v>2572160.25</v>
          </cell>
          <cell r="CE59">
            <v>1118097.75</v>
          </cell>
          <cell r="CG59">
            <v>41376482</v>
          </cell>
          <cell r="CH59">
            <v>84805291</v>
          </cell>
          <cell r="CJ59">
            <v>6309460.75</v>
          </cell>
          <cell r="CK59">
            <v>3504205.25</v>
          </cell>
          <cell r="CM59">
            <v>3282159.25</v>
          </cell>
          <cell r="CN59">
            <v>1530012.75</v>
          </cell>
          <cell r="CO59">
            <v>9591620</v>
          </cell>
          <cell r="CP59">
            <v>5034218</v>
          </cell>
          <cell r="CQ59">
            <v>0.55538902433143755</v>
          </cell>
          <cell r="CR59">
            <v>0.46616042472649671</v>
          </cell>
          <cell r="CS59">
            <v>0.52485599999999999</v>
          </cell>
          <cell r="CT59">
            <v>1.05</v>
          </cell>
        </row>
        <row r="60">
          <cell r="A60">
            <v>3400084</v>
          </cell>
          <cell r="B60" t="str">
            <v>Anson Community Hospital</v>
          </cell>
          <cell r="C60">
            <v>4</v>
          </cell>
          <cell r="D60">
            <v>36891</v>
          </cell>
          <cell r="E60">
            <v>12</v>
          </cell>
          <cell r="F60">
            <v>3</v>
          </cell>
          <cell r="G60">
            <v>0.25</v>
          </cell>
          <cell r="H60">
            <v>14252294</v>
          </cell>
          <cell r="I60">
            <v>26045733</v>
          </cell>
          <cell r="K60">
            <v>1385415</v>
          </cell>
          <cell r="L60">
            <v>685502</v>
          </cell>
          <cell r="N60">
            <v>1278134</v>
          </cell>
          <cell r="O60">
            <v>600032</v>
          </cell>
          <cell r="Z60">
            <v>14252294</v>
          </cell>
          <cell r="AA60">
            <v>26045733</v>
          </cell>
          <cell r="AC60">
            <v>1385415</v>
          </cell>
          <cell r="AD60">
            <v>685502</v>
          </cell>
          <cell r="AF60">
            <v>1278134</v>
          </cell>
          <cell r="AG60">
            <v>600032</v>
          </cell>
          <cell r="AI60">
            <v>12</v>
          </cell>
          <cell r="AJ60">
            <v>9</v>
          </cell>
          <cell r="AK60">
            <v>0.75</v>
          </cell>
          <cell r="AL60">
            <v>14224373</v>
          </cell>
          <cell r="AM60">
            <v>28657959</v>
          </cell>
          <cell r="AO60">
            <v>1699202</v>
          </cell>
          <cell r="AP60">
            <v>732621</v>
          </cell>
          <cell r="AR60">
            <v>1363801</v>
          </cell>
          <cell r="AS60">
            <v>572516</v>
          </cell>
          <cell r="BD60">
            <v>14224373</v>
          </cell>
          <cell r="BE60">
            <v>28657959</v>
          </cell>
          <cell r="BG60">
            <v>1699202</v>
          </cell>
          <cell r="BH60">
            <v>732621</v>
          </cell>
          <cell r="BJ60">
            <v>1363801</v>
          </cell>
          <cell r="BK60">
            <v>572516</v>
          </cell>
          <cell r="BM60">
            <v>0.25</v>
          </cell>
          <cell r="BN60">
            <v>3563073.5</v>
          </cell>
          <cell r="BO60">
            <v>6511433.25</v>
          </cell>
          <cell r="BQ60">
            <v>346353.75</v>
          </cell>
          <cell r="BR60">
            <v>171375.5</v>
          </cell>
          <cell r="BT60">
            <v>319533.5</v>
          </cell>
          <cell r="BU60">
            <v>150008</v>
          </cell>
          <cell r="BW60">
            <v>0.75</v>
          </cell>
          <cell r="BX60">
            <v>10668279.75</v>
          </cell>
          <cell r="BY60">
            <v>21493469.25</v>
          </cell>
          <cell r="CA60">
            <v>1274401.5</v>
          </cell>
          <cell r="CB60">
            <v>549465.75</v>
          </cell>
          <cell r="CD60">
            <v>1022850.75</v>
          </cell>
          <cell r="CE60">
            <v>429387</v>
          </cell>
          <cell r="CG60">
            <v>14231353.25</v>
          </cell>
          <cell r="CH60">
            <v>28004902.5</v>
          </cell>
          <cell r="CJ60">
            <v>1620755.25</v>
          </cell>
          <cell r="CK60">
            <v>720841.25</v>
          </cell>
          <cell r="CM60">
            <v>1342384.25</v>
          </cell>
          <cell r="CN60">
            <v>579395</v>
          </cell>
          <cell r="CO60">
            <v>2963139.5</v>
          </cell>
          <cell r="CP60">
            <v>1300236.25</v>
          </cell>
          <cell r="CQ60">
            <v>0.44475638749280622</v>
          </cell>
          <cell r="CR60">
            <v>0.43161635723899472</v>
          </cell>
          <cell r="CS60">
            <v>0.43880400000000003</v>
          </cell>
          <cell r="CT60">
            <v>1.05</v>
          </cell>
        </row>
        <row r="61">
          <cell r="A61">
            <v>3400085</v>
          </cell>
          <cell r="B61" t="str">
            <v>Community General Hospital</v>
          </cell>
          <cell r="C61">
            <v>3</v>
          </cell>
          <cell r="D61">
            <v>36891</v>
          </cell>
          <cell r="E61">
            <v>12</v>
          </cell>
          <cell r="F61">
            <v>3</v>
          </cell>
          <cell r="G61">
            <v>0.25</v>
          </cell>
          <cell r="H61">
            <v>28563016</v>
          </cell>
          <cell r="I61">
            <v>44413449</v>
          </cell>
          <cell r="K61">
            <v>4002083</v>
          </cell>
          <cell r="L61">
            <v>3196099</v>
          </cell>
          <cell r="N61">
            <v>1020157</v>
          </cell>
          <cell r="O61">
            <v>627305</v>
          </cell>
          <cell r="Q61">
            <v>0</v>
          </cell>
          <cell r="R61">
            <v>0</v>
          </cell>
          <cell r="Z61">
            <v>28563016</v>
          </cell>
          <cell r="AA61">
            <v>44413449</v>
          </cell>
          <cell r="AC61">
            <v>4002083</v>
          </cell>
          <cell r="AD61">
            <v>3196099</v>
          </cell>
          <cell r="AF61">
            <v>1020157</v>
          </cell>
          <cell r="AG61">
            <v>627305</v>
          </cell>
          <cell r="AI61">
            <v>12</v>
          </cell>
          <cell r="AJ61">
            <v>9</v>
          </cell>
          <cell r="AK61">
            <v>0.75</v>
          </cell>
          <cell r="AL61">
            <v>30218620</v>
          </cell>
          <cell r="AM61">
            <v>47506874</v>
          </cell>
          <cell r="AO61">
            <v>4167308</v>
          </cell>
          <cell r="AP61">
            <v>3384804</v>
          </cell>
          <cell r="AR61">
            <v>1341431</v>
          </cell>
          <cell r="AS61">
            <v>822711</v>
          </cell>
          <cell r="AU61">
            <v>0</v>
          </cell>
          <cell r="AV61">
            <v>0</v>
          </cell>
          <cell r="BD61">
            <v>30218620</v>
          </cell>
          <cell r="BE61">
            <v>47506874</v>
          </cell>
          <cell r="BG61">
            <v>4167308</v>
          </cell>
          <cell r="BH61">
            <v>3384804</v>
          </cell>
          <cell r="BJ61">
            <v>1341431</v>
          </cell>
          <cell r="BK61">
            <v>822711</v>
          </cell>
          <cell r="BM61">
            <v>0.25</v>
          </cell>
          <cell r="BN61">
            <v>7140754</v>
          </cell>
          <cell r="BO61">
            <v>11103362.25</v>
          </cell>
          <cell r="BQ61">
            <v>1000520.75</v>
          </cell>
          <cell r="BR61">
            <v>799024.75</v>
          </cell>
          <cell r="BT61">
            <v>255039.25</v>
          </cell>
          <cell r="BU61">
            <v>156826.25</v>
          </cell>
          <cell r="BW61">
            <v>0.75</v>
          </cell>
          <cell r="BX61">
            <v>22663965</v>
          </cell>
          <cell r="BY61">
            <v>35630155.5</v>
          </cell>
          <cell r="CA61">
            <v>3125481</v>
          </cell>
          <cell r="CB61">
            <v>2538603</v>
          </cell>
          <cell r="CD61">
            <v>1006073.25</v>
          </cell>
          <cell r="CE61">
            <v>617033.25</v>
          </cell>
          <cell r="CG61">
            <v>29804719</v>
          </cell>
          <cell r="CH61">
            <v>46733517.75</v>
          </cell>
          <cell r="CJ61">
            <v>4126001.75</v>
          </cell>
          <cell r="CK61">
            <v>3337627.75</v>
          </cell>
          <cell r="CM61">
            <v>1261112.5</v>
          </cell>
          <cell r="CN61">
            <v>773859.5</v>
          </cell>
          <cell r="CO61">
            <v>5387114.25</v>
          </cell>
          <cell r="CP61">
            <v>4111487.25</v>
          </cell>
          <cell r="CQ61">
            <v>0.80892543247224746</v>
          </cell>
          <cell r="CR61">
            <v>0.61363240789382389</v>
          </cell>
          <cell r="CS61">
            <v>0.763208</v>
          </cell>
          <cell r="CT61">
            <v>1.05</v>
          </cell>
        </row>
        <row r="62">
          <cell r="A62">
            <v>3400087</v>
          </cell>
          <cell r="B62" t="str">
            <v>The McDowell Hospital</v>
          </cell>
          <cell r="C62">
            <v>3</v>
          </cell>
          <cell r="D62">
            <v>36799</v>
          </cell>
          <cell r="E62">
            <v>12</v>
          </cell>
          <cell r="F62">
            <v>12</v>
          </cell>
          <cell r="G62">
            <v>1</v>
          </cell>
          <cell r="H62">
            <v>18522361</v>
          </cell>
          <cell r="I62">
            <v>39266283</v>
          </cell>
          <cell r="K62">
            <v>2867856</v>
          </cell>
          <cell r="L62">
            <v>1756513</v>
          </cell>
          <cell r="N62">
            <v>1818139</v>
          </cell>
          <cell r="O62">
            <v>1021109</v>
          </cell>
          <cell r="W62">
            <v>121118</v>
          </cell>
          <cell r="X62">
            <v>209301</v>
          </cell>
          <cell r="Z62">
            <v>18522361</v>
          </cell>
          <cell r="AA62">
            <v>39266283</v>
          </cell>
          <cell r="AC62">
            <v>2867856</v>
          </cell>
          <cell r="AD62">
            <v>1756513</v>
          </cell>
          <cell r="AF62">
            <v>1939257</v>
          </cell>
          <cell r="AG62">
            <v>1230410</v>
          </cell>
          <cell r="AK62">
            <v>0</v>
          </cell>
          <cell r="BD62">
            <v>0</v>
          </cell>
          <cell r="BE62">
            <v>0</v>
          </cell>
          <cell r="BG62">
            <v>0</v>
          </cell>
          <cell r="BH62">
            <v>0</v>
          </cell>
          <cell r="BJ62">
            <v>0</v>
          </cell>
          <cell r="BK62">
            <v>0</v>
          </cell>
          <cell r="BM62">
            <v>1</v>
          </cell>
          <cell r="BN62">
            <v>18522361</v>
          </cell>
          <cell r="BO62">
            <v>39266283</v>
          </cell>
          <cell r="BQ62">
            <v>2867856</v>
          </cell>
          <cell r="BR62">
            <v>1756513</v>
          </cell>
          <cell r="BT62">
            <v>1939257</v>
          </cell>
          <cell r="BU62">
            <v>1230410</v>
          </cell>
          <cell r="BW62">
            <v>0</v>
          </cell>
          <cell r="BX62">
            <v>0</v>
          </cell>
          <cell r="BY62">
            <v>0</v>
          </cell>
          <cell r="CA62">
            <v>0</v>
          </cell>
          <cell r="CB62">
            <v>0</v>
          </cell>
          <cell r="CD62">
            <v>0</v>
          </cell>
          <cell r="CE62">
            <v>0</v>
          </cell>
          <cell r="CG62">
            <v>18522361</v>
          </cell>
          <cell r="CH62">
            <v>39266283</v>
          </cell>
          <cell r="CJ62">
            <v>2867856</v>
          </cell>
          <cell r="CK62">
            <v>1756513</v>
          </cell>
          <cell r="CM62">
            <v>1939257</v>
          </cell>
          <cell r="CN62">
            <v>1230410</v>
          </cell>
          <cell r="CO62">
            <v>4807113</v>
          </cell>
          <cell r="CP62">
            <v>2986923</v>
          </cell>
          <cell r="CQ62">
            <v>0.61248298380392874</v>
          </cell>
          <cell r="CR62">
            <v>0.63447495613010552</v>
          </cell>
          <cell r="CS62">
            <v>0.62135499999999999</v>
          </cell>
          <cell r="CT62">
            <v>1.0549999999999999</v>
          </cell>
        </row>
        <row r="63">
          <cell r="A63">
            <v>3400088</v>
          </cell>
          <cell r="B63" t="str">
            <v>Transylvania Community</v>
          </cell>
          <cell r="C63">
            <v>3</v>
          </cell>
          <cell r="D63">
            <v>36799</v>
          </cell>
          <cell r="E63">
            <v>12</v>
          </cell>
          <cell r="F63">
            <v>12</v>
          </cell>
          <cell r="G63">
            <v>1</v>
          </cell>
          <cell r="H63">
            <v>18613809</v>
          </cell>
          <cell r="I63">
            <v>33959025</v>
          </cell>
          <cell r="K63">
            <v>1926148</v>
          </cell>
          <cell r="L63">
            <v>1603529</v>
          </cell>
          <cell r="N63">
            <v>1494443</v>
          </cell>
          <cell r="O63">
            <v>802499</v>
          </cell>
          <cell r="Z63">
            <v>18613809</v>
          </cell>
          <cell r="AA63">
            <v>33959025</v>
          </cell>
          <cell r="AC63">
            <v>1926148</v>
          </cell>
          <cell r="AD63">
            <v>1603529</v>
          </cell>
          <cell r="AF63">
            <v>1494443</v>
          </cell>
          <cell r="AG63">
            <v>802499</v>
          </cell>
          <cell r="AK63">
            <v>0</v>
          </cell>
          <cell r="BD63">
            <v>0</v>
          </cell>
          <cell r="BE63">
            <v>0</v>
          </cell>
          <cell r="BG63">
            <v>0</v>
          </cell>
          <cell r="BH63">
            <v>0</v>
          </cell>
          <cell r="BJ63">
            <v>0</v>
          </cell>
          <cell r="BK63">
            <v>0</v>
          </cell>
          <cell r="BM63">
            <v>1</v>
          </cell>
          <cell r="BN63">
            <v>18613809</v>
          </cell>
          <cell r="BO63">
            <v>33959025</v>
          </cell>
          <cell r="BQ63">
            <v>1926148</v>
          </cell>
          <cell r="BR63">
            <v>1603529</v>
          </cell>
          <cell r="BT63">
            <v>1494443</v>
          </cell>
          <cell r="BU63">
            <v>802499</v>
          </cell>
          <cell r="BW63">
            <v>0</v>
          </cell>
          <cell r="BX63">
            <v>0</v>
          </cell>
          <cell r="BY63">
            <v>0</v>
          </cell>
          <cell r="CA63">
            <v>0</v>
          </cell>
          <cell r="CB63">
            <v>0</v>
          </cell>
          <cell r="CD63">
            <v>0</v>
          </cell>
          <cell r="CE63">
            <v>0</v>
          </cell>
          <cell r="CG63">
            <v>18613809</v>
          </cell>
          <cell r="CH63">
            <v>33959025</v>
          </cell>
          <cell r="CJ63">
            <v>1926148</v>
          </cell>
          <cell r="CK63">
            <v>1603529</v>
          </cell>
          <cell r="CM63">
            <v>1494443</v>
          </cell>
          <cell r="CN63">
            <v>802499</v>
          </cell>
          <cell r="CO63">
            <v>3420591</v>
          </cell>
          <cell r="CP63">
            <v>2406028</v>
          </cell>
          <cell r="CQ63">
            <v>0.83250560185406308</v>
          </cell>
          <cell r="CR63">
            <v>0.5369886974611946</v>
          </cell>
          <cell r="CS63">
            <v>0.70339499999999999</v>
          </cell>
          <cell r="CT63">
            <v>1.0549999999999999</v>
          </cell>
        </row>
        <row r="64">
          <cell r="A64">
            <v>3401310</v>
          </cell>
          <cell r="B64" t="str">
            <v>Pungo District Hospital</v>
          </cell>
          <cell r="C64">
            <v>1</v>
          </cell>
          <cell r="D64">
            <v>36799</v>
          </cell>
          <cell r="E64">
            <v>12</v>
          </cell>
          <cell r="F64">
            <v>12</v>
          </cell>
          <cell r="G64">
            <v>1</v>
          </cell>
          <cell r="H64">
            <v>9362162</v>
          </cell>
          <cell r="I64">
            <v>16194855</v>
          </cell>
          <cell r="K64">
            <v>1384037</v>
          </cell>
          <cell r="L64">
            <v>847055</v>
          </cell>
          <cell r="N64">
            <v>799839</v>
          </cell>
          <cell r="O64">
            <v>470392</v>
          </cell>
          <cell r="Z64">
            <v>9362162</v>
          </cell>
          <cell r="AA64">
            <v>16194855</v>
          </cell>
          <cell r="AC64">
            <v>1384037</v>
          </cell>
          <cell r="AD64">
            <v>847055</v>
          </cell>
          <cell r="AF64">
            <v>799839</v>
          </cell>
          <cell r="AG64">
            <v>470392</v>
          </cell>
          <cell r="AK64">
            <v>0</v>
          </cell>
          <cell r="BD64">
            <v>0</v>
          </cell>
          <cell r="BE64">
            <v>0</v>
          </cell>
          <cell r="BG64">
            <v>0</v>
          </cell>
          <cell r="BH64">
            <v>0</v>
          </cell>
          <cell r="BJ64">
            <v>0</v>
          </cell>
          <cell r="BK64">
            <v>0</v>
          </cell>
          <cell r="BM64">
            <v>1</v>
          </cell>
          <cell r="BN64">
            <v>9362162</v>
          </cell>
          <cell r="BO64">
            <v>16194855</v>
          </cell>
          <cell r="BQ64">
            <v>1384037</v>
          </cell>
          <cell r="BR64">
            <v>847055</v>
          </cell>
          <cell r="BT64">
            <v>799839</v>
          </cell>
          <cell r="BU64">
            <v>470392</v>
          </cell>
          <cell r="BW64">
            <v>0</v>
          </cell>
          <cell r="BX64">
            <v>0</v>
          </cell>
          <cell r="BY64">
            <v>0</v>
          </cell>
          <cell r="CA64">
            <v>0</v>
          </cell>
          <cell r="CB64">
            <v>0</v>
          </cell>
          <cell r="CD64">
            <v>0</v>
          </cell>
          <cell r="CE64">
            <v>0</v>
          </cell>
          <cell r="CG64">
            <v>9362162</v>
          </cell>
          <cell r="CH64">
            <v>16194855</v>
          </cell>
          <cell r="CJ64">
            <v>1384037</v>
          </cell>
          <cell r="CK64">
            <v>847055</v>
          </cell>
          <cell r="CM64">
            <v>799839</v>
          </cell>
          <cell r="CN64">
            <v>470392</v>
          </cell>
          <cell r="CO64">
            <v>2183876</v>
          </cell>
          <cell r="CP64">
            <v>1317447</v>
          </cell>
          <cell r="CQ64">
            <v>0.61201759779543463</v>
          </cell>
          <cell r="CR64">
            <v>0.5881083568068074</v>
          </cell>
          <cell r="CS64">
            <v>0.60326100000000005</v>
          </cell>
          <cell r="CT64">
            <v>1.0549999999999999</v>
          </cell>
        </row>
        <row r="65">
          <cell r="A65">
            <v>3400090</v>
          </cell>
          <cell r="B65" t="str">
            <v>Johnston Memorial Hospital</v>
          </cell>
          <cell r="C65">
            <v>4</v>
          </cell>
          <cell r="D65">
            <v>36799</v>
          </cell>
          <cell r="E65">
            <v>12</v>
          </cell>
          <cell r="F65">
            <v>12</v>
          </cell>
          <cell r="G65">
            <v>1</v>
          </cell>
          <cell r="H65">
            <v>41142789</v>
          </cell>
          <cell r="I65">
            <v>102378585</v>
          </cell>
          <cell r="K65">
            <v>8217994</v>
          </cell>
          <cell r="L65">
            <v>3786846</v>
          </cell>
          <cell r="N65">
            <v>3881001</v>
          </cell>
          <cell r="O65">
            <v>1852640</v>
          </cell>
          <cell r="Z65">
            <v>41142789</v>
          </cell>
          <cell r="AA65">
            <v>102378585</v>
          </cell>
          <cell r="AC65">
            <v>8217994</v>
          </cell>
          <cell r="AD65">
            <v>3786846</v>
          </cell>
          <cell r="AF65">
            <v>3881001</v>
          </cell>
          <cell r="AG65">
            <v>1852640</v>
          </cell>
          <cell r="AK65">
            <v>0</v>
          </cell>
          <cell r="BD65">
            <v>0</v>
          </cell>
          <cell r="BE65">
            <v>0</v>
          </cell>
          <cell r="BG65">
            <v>0</v>
          </cell>
          <cell r="BH65">
            <v>0</v>
          </cell>
          <cell r="BJ65">
            <v>0</v>
          </cell>
          <cell r="BK65">
            <v>0</v>
          </cell>
          <cell r="BM65">
            <v>1</v>
          </cell>
          <cell r="BN65">
            <v>41142789</v>
          </cell>
          <cell r="BO65">
            <v>102378585</v>
          </cell>
          <cell r="BQ65">
            <v>8217994</v>
          </cell>
          <cell r="BR65">
            <v>3786846</v>
          </cell>
          <cell r="BT65">
            <v>3881001</v>
          </cell>
          <cell r="BU65">
            <v>1852640</v>
          </cell>
          <cell r="BW65">
            <v>0</v>
          </cell>
          <cell r="BX65">
            <v>0</v>
          </cell>
          <cell r="BY65">
            <v>0</v>
          </cell>
          <cell r="CA65">
            <v>0</v>
          </cell>
          <cell r="CB65">
            <v>0</v>
          </cell>
          <cell r="CD65">
            <v>0</v>
          </cell>
          <cell r="CE65">
            <v>0</v>
          </cell>
          <cell r="CG65">
            <v>41142789</v>
          </cell>
          <cell r="CH65">
            <v>102378585</v>
          </cell>
          <cell r="CJ65">
            <v>8217994</v>
          </cell>
          <cell r="CK65">
            <v>3786846</v>
          </cell>
          <cell r="CM65">
            <v>3881001</v>
          </cell>
          <cell r="CN65">
            <v>1852640</v>
          </cell>
          <cell r="CO65">
            <v>12098995</v>
          </cell>
          <cell r="CP65">
            <v>5639486</v>
          </cell>
          <cell r="CQ65">
            <v>0.46079931428521365</v>
          </cell>
          <cell r="CR65">
            <v>0.47736138176722964</v>
          </cell>
          <cell r="CS65">
            <v>0.46611200000000003</v>
          </cell>
          <cell r="CT65">
            <v>1.0549999999999999</v>
          </cell>
        </row>
        <row r="66">
          <cell r="A66">
            <v>3400091</v>
          </cell>
          <cell r="B66" t="str">
            <v>The Moses Cone Memorial Hospital</v>
          </cell>
          <cell r="C66">
            <v>3</v>
          </cell>
          <cell r="D66">
            <v>36799</v>
          </cell>
          <cell r="E66">
            <v>12</v>
          </cell>
          <cell r="F66">
            <v>12</v>
          </cell>
          <cell r="G66">
            <v>1</v>
          </cell>
          <cell r="H66">
            <v>348078059</v>
          </cell>
          <cell r="I66">
            <v>501074889</v>
          </cell>
          <cell r="K66">
            <v>34879324</v>
          </cell>
          <cell r="L66">
            <v>26643794</v>
          </cell>
          <cell r="N66">
            <v>11008229</v>
          </cell>
          <cell r="O66">
            <v>8086109</v>
          </cell>
          <cell r="T66">
            <v>2019139</v>
          </cell>
          <cell r="U66">
            <v>1152178</v>
          </cell>
          <cell r="Z66">
            <v>348078059</v>
          </cell>
          <cell r="AA66">
            <v>501074889</v>
          </cell>
          <cell r="AC66">
            <v>36898463</v>
          </cell>
          <cell r="AD66">
            <v>27795972</v>
          </cell>
          <cell r="AF66">
            <v>11008229</v>
          </cell>
          <cell r="AG66">
            <v>8086109</v>
          </cell>
          <cell r="AK66">
            <v>0</v>
          </cell>
          <cell r="BD66">
            <v>0</v>
          </cell>
          <cell r="BE66">
            <v>0</v>
          </cell>
          <cell r="BG66">
            <v>0</v>
          </cell>
          <cell r="BH66">
            <v>0</v>
          </cell>
          <cell r="BJ66">
            <v>0</v>
          </cell>
          <cell r="BK66">
            <v>0</v>
          </cell>
          <cell r="BM66">
            <v>1</v>
          </cell>
          <cell r="BN66">
            <v>348078059</v>
          </cell>
          <cell r="BO66">
            <v>501074889</v>
          </cell>
          <cell r="BQ66">
            <v>36898463</v>
          </cell>
          <cell r="BR66">
            <v>27795972</v>
          </cell>
          <cell r="BT66">
            <v>11008229</v>
          </cell>
          <cell r="BU66">
            <v>8086109</v>
          </cell>
          <cell r="BW66">
            <v>0</v>
          </cell>
          <cell r="BX66">
            <v>0</v>
          </cell>
          <cell r="BY66">
            <v>0</v>
          </cell>
          <cell r="CA66">
            <v>0</v>
          </cell>
          <cell r="CB66">
            <v>0</v>
          </cell>
          <cell r="CD66">
            <v>0</v>
          </cell>
          <cell r="CE66">
            <v>0</v>
          </cell>
          <cell r="CG66">
            <v>348078059</v>
          </cell>
          <cell r="CH66">
            <v>501074889</v>
          </cell>
          <cell r="CJ66">
            <v>36898463</v>
          </cell>
          <cell r="CK66">
            <v>27795972</v>
          </cell>
          <cell r="CM66">
            <v>11008229</v>
          </cell>
          <cell r="CN66">
            <v>8086109</v>
          </cell>
          <cell r="CO66">
            <v>47906692</v>
          </cell>
          <cell r="CP66">
            <v>35882081</v>
          </cell>
          <cell r="CQ66">
            <v>0.75330975168261072</v>
          </cell>
          <cell r="CR66">
            <v>0.73455130702677063</v>
          </cell>
          <cell r="CS66">
            <v>0.74899899999999997</v>
          </cell>
          <cell r="CT66">
            <v>1.0549999999999999</v>
          </cell>
        </row>
        <row r="67">
          <cell r="A67">
            <v>3400093</v>
          </cell>
          <cell r="B67" t="str">
            <v>Pender Memorial Hospital</v>
          </cell>
          <cell r="C67">
            <v>5</v>
          </cell>
          <cell r="D67">
            <v>36799</v>
          </cell>
          <cell r="E67">
            <v>12</v>
          </cell>
          <cell r="F67">
            <v>12</v>
          </cell>
          <cell r="G67">
            <v>1</v>
          </cell>
          <cell r="H67">
            <v>8973895</v>
          </cell>
          <cell r="I67">
            <v>17524414</v>
          </cell>
          <cell r="K67">
            <v>553041</v>
          </cell>
          <cell r="L67">
            <v>273858</v>
          </cell>
          <cell r="N67">
            <v>882197</v>
          </cell>
          <cell r="O67">
            <v>385759</v>
          </cell>
          <cell r="Z67">
            <v>8973895</v>
          </cell>
          <cell r="AA67">
            <v>17524414</v>
          </cell>
          <cell r="AC67">
            <v>553041</v>
          </cell>
          <cell r="AD67">
            <v>273858</v>
          </cell>
          <cell r="AF67">
            <v>882197</v>
          </cell>
          <cell r="AG67">
            <v>385759</v>
          </cell>
          <cell r="AK67">
            <v>0</v>
          </cell>
          <cell r="BD67">
            <v>0</v>
          </cell>
          <cell r="BE67">
            <v>0</v>
          </cell>
          <cell r="BG67">
            <v>0</v>
          </cell>
          <cell r="BH67">
            <v>0</v>
          </cell>
          <cell r="BJ67">
            <v>0</v>
          </cell>
          <cell r="BK67">
            <v>0</v>
          </cell>
          <cell r="BM67">
            <v>1</v>
          </cell>
          <cell r="BN67">
            <v>8973895</v>
          </cell>
          <cell r="BO67">
            <v>17524414</v>
          </cell>
          <cell r="BQ67">
            <v>553041</v>
          </cell>
          <cell r="BR67">
            <v>273858</v>
          </cell>
          <cell r="BT67">
            <v>882197</v>
          </cell>
          <cell r="BU67">
            <v>385759</v>
          </cell>
          <cell r="BW67">
            <v>0</v>
          </cell>
          <cell r="BX67">
            <v>0</v>
          </cell>
          <cell r="BY67">
            <v>0</v>
          </cell>
          <cell r="CA67">
            <v>0</v>
          </cell>
          <cell r="CB67">
            <v>0</v>
          </cell>
          <cell r="CD67">
            <v>0</v>
          </cell>
          <cell r="CE67">
            <v>0</v>
          </cell>
          <cell r="CG67">
            <v>8973895</v>
          </cell>
          <cell r="CH67">
            <v>17524414</v>
          </cell>
          <cell r="CJ67">
            <v>553041</v>
          </cell>
          <cell r="CK67">
            <v>273858</v>
          </cell>
          <cell r="CM67">
            <v>882197</v>
          </cell>
          <cell r="CN67">
            <v>385759</v>
          </cell>
          <cell r="CO67">
            <v>1435238</v>
          </cell>
          <cell r="CP67">
            <v>659617</v>
          </cell>
          <cell r="CQ67">
            <v>0.49518570955860414</v>
          </cell>
          <cell r="CR67">
            <v>0.43727081366180115</v>
          </cell>
          <cell r="CS67">
            <v>0.45958700000000002</v>
          </cell>
          <cell r="CT67">
            <v>1.0549999999999999</v>
          </cell>
        </row>
        <row r="68">
          <cell r="A68">
            <v>3400096</v>
          </cell>
          <cell r="B68" t="str">
            <v>Lexington Memorial</v>
          </cell>
          <cell r="C68">
            <v>3</v>
          </cell>
          <cell r="D68">
            <v>36799</v>
          </cell>
          <cell r="E68">
            <v>12</v>
          </cell>
          <cell r="F68">
            <v>12</v>
          </cell>
          <cell r="G68">
            <v>1</v>
          </cell>
          <cell r="H68">
            <v>33675343</v>
          </cell>
          <cell r="I68">
            <v>62011953</v>
          </cell>
          <cell r="K68">
            <v>3181977</v>
          </cell>
          <cell r="L68">
            <v>2362115</v>
          </cell>
          <cell r="N68">
            <v>2486232</v>
          </cell>
          <cell r="O68">
            <v>1325171</v>
          </cell>
          <cell r="Z68">
            <v>33675343</v>
          </cell>
          <cell r="AA68">
            <v>62011953</v>
          </cell>
          <cell r="AC68">
            <v>3181977</v>
          </cell>
          <cell r="AD68">
            <v>2362115</v>
          </cell>
          <cell r="AF68">
            <v>2486232</v>
          </cell>
          <cell r="AG68">
            <v>1325171</v>
          </cell>
          <cell r="AK68">
            <v>0</v>
          </cell>
          <cell r="BD68">
            <v>0</v>
          </cell>
          <cell r="BE68">
            <v>0</v>
          </cell>
          <cell r="BG68">
            <v>0</v>
          </cell>
          <cell r="BH68">
            <v>0</v>
          </cell>
          <cell r="BJ68">
            <v>0</v>
          </cell>
          <cell r="BK68">
            <v>0</v>
          </cell>
          <cell r="BM68">
            <v>1</v>
          </cell>
          <cell r="BN68">
            <v>33675343</v>
          </cell>
          <cell r="BO68">
            <v>62011953</v>
          </cell>
          <cell r="BQ68">
            <v>3181977</v>
          </cell>
          <cell r="BR68">
            <v>2362115</v>
          </cell>
          <cell r="BT68">
            <v>2486232</v>
          </cell>
          <cell r="BU68">
            <v>1325171</v>
          </cell>
          <cell r="BW68">
            <v>0</v>
          </cell>
          <cell r="BX68">
            <v>0</v>
          </cell>
          <cell r="BY68">
            <v>0</v>
          </cell>
          <cell r="CA68">
            <v>0</v>
          </cell>
          <cell r="CB68">
            <v>0</v>
          </cell>
          <cell r="CD68">
            <v>0</v>
          </cell>
          <cell r="CE68">
            <v>0</v>
          </cell>
          <cell r="CG68">
            <v>33675343</v>
          </cell>
          <cell r="CH68">
            <v>62011953</v>
          </cell>
          <cell r="CJ68">
            <v>3181977</v>
          </cell>
          <cell r="CK68">
            <v>2362115</v>
          </cell>
          <cell r="CM68">
            <v>2486232</v>
          </cell>
          <cell r="CN68">
            <v>1325171</v>
          </cell>
          <cell r="CO68">
            <v>5668209</v>
          </cell>
          <cell r="CP68">
            <v>3687286</v>
          </cell>
          <cell r="CQ68">
            <v>0.74234194653198315</v>
          </cell>
          <cell r="CR68">
            <v>0.53300375829769708</v>
          </cell>
          <cell r="CS68">
            <v>0.65051999999999999</v>
          </cell>
          <cell r="CT68">
            <v>1.0549999999999999</v>
          </cell>
        </row>
        <row r="69">
          <cell r="A69">
            <v>3400097</v>
          </cell>
          <cell r="B69" t="str">
            <v>Hugh Chatham Memorial</v>
          </cell>
          <cell r="C69">
            <v>3</v>
          </cell>
          <cell r="D69">
            <v>36799</v>
          </cell>
          <cell r="E69">
            <v>12</v>
          </cell>
          <cell r="F69">
            <v>12</v>
          </cell>
          <cell r="G69">
            <v>1</v>
          </cell>
          <cell r="H69">
            <v>30322936</v>
          </cell>
          <cell r="I69">
            <v>48554443</v>
          </cell>
          <cell r="K69">
            <v>1828079</v>
          </cell>
          <cell r="L69">
            <v>1053387</v>
          </cell>
          <cell r="N69">
            <v>1665662</v>
          </cell>
          <cell r="O69">
            <v>935450</v>
          </cell>
          <cell r="Z69">
            <v>30322936</v>
          </cell>
          <cell r="AA69">
            <v>48554443</v>
          </cell>
          <cell r="AC69">
            <v>1828079</v>
          </cell>
          <cell r="AD69">
            <v>1053387</v>
          </cell>
          <cell r="AF69">
            <v>1665662</v>
          </cell>
          <cell r="AG69">
            <v>935450</v>
          </cell>
          <cell r="AK69">
            <v>0</v>
          </cell>
          <cell r="BD69">
            <v>0</v>
          </cell>
          <cell r="BE69">
            <v>0</v>
          </cell>
          <cell r="BG69">
            <v>0</v>
          </cell>
          <cell r="BH69">
            <v>0</v>
          </cell>
          <cell r="BJ69">
            <v>0</v>
          </cell>
          <cell r="BK69">
            <v>0</v>
          </cell>
          <cell r="BM69">
            <v>1</v>
          </cell>
          <cell r="BN69">
            <v>30322936</v>
          </cell>
          <cell r="BO69">
            <v>48554443</v>
          </cell>
          <cell r="BQ69">
            <v>1828079</v>
          </cell>
          <cell r="BR69">
            <v>1053387</v>
          </cell>
          <cell r="BT69">
            <v>1665662</v>
          </cell>
          <cell r="BU69">
            <v>935450</v>
          </cell>
          <cell r="BW69">
            <v>0</v>
          </cell>
          <cell r="BX69">
            <v>0</v>
          </cell>
          <cell r="BY69">
            <v>0</v>
          </cell>
          <cell r="CA69">
            <v>0</v>
          </cell>
          <cell r="CB69">
            <v>0</v>
          </cell>
          <cell r="CD69">
            <v>0</v>
          </cell>
          <cell r="CE69">
            <v>0</v>
          </cell>
          <cell r="CG69">
            <v>30322936</v>
          </cell>
          <cell r="CH69">
            <v>48554443</v>
          </cell>
          <cell r="CJ69">
            <v>1828079</v>
          </cell>
          <cell r="CK69">
            <v>1053387</v>
          </cell>
          <cell r="CM69">
            <v>1665662</v>
          </cell>
          <cell r="CN69">
            <v>935450</v>
          </cell>
          <cell r="CO69">
            <v>3493741</v>
          </cell>
          <cell r="CP69">
            <v>1988837</v>
          </cell>
          <cell r="CQ69">
            <v>0.57622619153767429</v>
          </cell>
          <cell r="CR69">
            <v>0.56160853762648122</v>
          </cell>
          <cell r="CS69">
            <v>0.56925700000000001</v>
          </cell>
          <cell r="CT69">
            <v>1.0549999999999999</v>
          </cell>
        </row>
        <row r="70">
          <cell r="A70">
            <v>3400098</v>
          </cell>
          <cell r="B70" t="str">
            <v>Mercy Hospitals Inc</v>
          </cell>
          <cell r="C70">
            <v>4</v>
          </cell>
          <cell r="D70">
            <v>36891</v>
          </cell>
          <cell r="E70">
            <v>12</v>
          </cell>
          <cell r="F70">
            <v>3</v>
          </cell>
          <cell r="G70">
            <v>0.25</v>
          </cell>
          <cell r="H70">
            <v>102684503</v>
          </cell>
          <cell r="I70">
            <v>243064034</v>
          </cell>
          <cell r="K70">
            <v>6284287</v>
          </cell>
          <cell r="L70">
            <v>3056722</v>
          </cell>
          <cell r="N70">
            <v>1787871</v>
          </cell>
          <cell r="O70">
            <v>663543</v>
          </cell>
          <cell r="Q70">
            <v>3494876</v>
          </cell>
          <cell r="R70">
            <v>3884499</v>
          </cell>
          <cell r="T70">
            <v>265062</v>
          </cell>
          <cell r="U70">
            <v>152650</v>
          </cell>
          <cell r="Z70">
            <v>106179379</v>
          </cell>
          <cell r="AA70">
            <v>246948533</v>
          </cell>
          <cell r="AC70">
            <v>6549349</v>
          </cell>
          <cell r="AD70">
            <v>3209372</v>
          </cell>
          <cell r="AF70">
            <v>1787871</v>
          </cell>
          <cell r="AG70">
            <v>663543</v>
          </cell>
          <cell r="AI70">
            <v>12</v>
          </cell>
          <cell r="AJ70">
            <v>9</v>
          </cell>
          <cell r="AK70">
            <v>0.75</v>
          </cell>
          <cell r="AL70">
            <v>117739584</v>
          </cell>
          <cell r="AM70">
            <v>281464597</v>
          </cell>
          <cell r="AO70">
            <v>8149704</v>
          </cell>
          <cell r="AP70">
            <v>4021012</v>
          </cell>
          <cell r="AR70">
            <v>1694986</v>
          </cell>
          <cell r="AS70">
            <v>553519</v>
          </cell>
          <cell r="AU70">
            <v>3907708</v>
          </cell>
          <cell r="AV70">
            <v>4430746</v>
          </cell>
          <cell r="AX70">
            <v>671466</v>
          </cell>
          <cell r="AY70">
            <v>425547</v>
          </cell>
          <cell r="BD70">
            <v>121647292</v>
          </cell>
          <cell r="BE70">
            <v>285895343</v>
          </cell>
          <cell r="BG70">
            <v>8821170</v>
          </cell>
          <cell r="BH70">
            <v>4446559</v>
          </cell>
          <cell r="BJ70">
            <v>1694986</v>
          </cell>
          <cell r="BK70">
            <v>553519</v>
          </cell>
          <cell r="BM70">
            <v>0.25</v>
          </cell>
          <cell r="BN70">
            <v>26544844.75</v>
          </cell>
          <cell r="BO70">
            <v>61737133.25</v>
          </cell>
          <cell r="BQ70">
            <v>1637337.25</v>
          </cell>
          <cell r="BR70">
            <v>802343</v>
          </cell>
          <cell r="BT70">
            <v>446967.75</v>
          </cell>
          <cell r="BU70">
            <v>165885.75</v>
          </cell>
          <cell r="BW70">
            <v>0.75</v>
          </cell>
          <cell r="BX70">
            <v>91235469</v>
          </cell>
          <cell r="BY70">
            <v>214421507.25</v>
          </cell>
          <cell r="CA70">
            <v>6615877.5</v>
          </cell>
          <cell r="CB70">
            <v>3334919.25</v>
          </cell>
          <cell r="CD70">
            <v>1271239.5</v>
          </cell>
          <cell r="CE70">
            <v>415139.25</v>
          </cell>
          <cell r="CG70">
            <v>117780313.75</v>
          </cell>
          <cell r="CH70">
            <v>276158640.5</v>
          </cell>
          <cell r="CJ70">
            <v>8253214.75</v>
          </cell>
          <cell r="CK70">
            <v>4137262.25</v>
          </cell>
          <cell r="CM70">
            <v>1718207.25</v>
          </cell>
          <cell r="CN70">
            <v>581025</v>
          </cell>
          <cell r="CO70">
            <v>9971422</v>
          </cell>
          <cell r="CP70">
            <v>4718287.25</v>
          </cell>
          <cell r="CQ70">
            <v>0.50129099694152512</v>
          </cell>
          <cell r="CR70">
            <v>0.33815769314208166</v>
          </cell>
          <cell r="CS70">
            <v>0.47318100000000002</v>
          </cell>
          <cell r="CT70">
            <v>1.05</v>
          </cell>
        </row>
        <row r="71">
          <cell r="A71">
            <v>3400099</v>
          </cell>
          <cell r="B71" t="str">
            <v>Roanoke Chowan Hospital</v>
          </cell>
          <cell r="C71">
            <v>4</v>
          </cell>
          <cell r="D71">
            <v>36799</v>
          </cell>
          <cell r="E71">
            <v>12</v>
          </cell>
          <cell r="F71">
            <v>12</v>
          </cell>
          <cell r="G71">
            <v>1</v>
          </cell>
          <cell r="H71">
            <v>27806836</v>
          </cell>
          <cell r="I71">
            <v>56061474</v>
          </cell>
          <cell r="K71">
            <v>4231018</v>
          </cell>
          <cell r="L71">
            <v>2401511</v>
          </cell>
          <cell r="N71">
            <v>4032660</v>
          </cell>
          <cell r="O71">
            <v>1700587</v>
          </cell>
          <cell r="Q71">
            <v>0</v>
          </cell>
          <cell r="R71">
            <v>0</v>
          </cell>
          <cell r="T71">
            <v>905445</v>
          </cell>
          <cell r="U71">
            <v>881567</v>
          </cell>
          <cell r="Z71">
            <v>27806836</v>
          </cell>
          <cell r="AA71">
            <v>56061474</v>
          </cell>
          <cell r="AC71">
            <v>5136463</v>
          </cell>
          <cell r="AD71">
            <v>3283078</v>
          </cell>
          <cell r="AF71">
            <v>4032660</v>
          </cell>
          <cell r="AG71">
            <v>1700587</v>
          </cell>
          <cell r="AK71">
            <v>0</v>
          </cell>
          <cell r="BD71">
            <v>0</v>
          </cell>
          <cell r="BE71">
            <v>0</v>
          </cell>
          <cell r="BG71">
            <v>0</v>
          </cell>
          <cell r="BH71">
            <v>0</v>
          </cell>
          <cell r="BJ71">
            <v>0</v>
          </cell>
          <cell r="BK71">
            <v>0</v>
          </cell>
          <cell r="BM71">
            <v>1</v>
          </cell>
          <cell r="BN71">
            <v>27806836</v>
          </cell>
          <cell r="BO71">
            <v>56061474</v>
          </cell>
          <cell r="BQ71">
            <v>5136463</v>
          </cell>
          <cell r="BR71">
            <v>3283078</v>
          </cell>
          <cell r="BT71">
            <v>4032660</v>
          </cell>
          <cell r="BU71">
            <v>1700587</v>
          </cell>
          <cell r="BW71">
            <v>0</v>
          </cell>
          <cell r="BX71">
            <v>0</v>
          </cell>
          <cell r="BY71">
            <v>0</v>
          </cell>
          <cell r="CA71">
            <v>0</v>
          </cell>
          <cell r="CB71">
            <v>0</v>
          </cell>
          <cell r="CD71">
            <v>0</v>
          </cell>
          <cell r="CE71">
            <v>0</v>
          </cell>
          <cell r="CG71">
            <v>27806836</v>
          </cell>
          <cell r="CH71">
            <v>56061474</v>
          </cell>
          <cell r="CJ71">
            <v>5136463</v>
          </cell>
          <cell r="CK71">
            <v>3283078</v>
          </cell>
          <cell r="CM71">
            <v>4032660</v>
          </cell>
          <cell r="CN71">
            <v>1700587</v>
          </cell>
          <cell r="CO71">
            <v>9169123</v>
          </cell>
          <cell r="CP71">
            <v>4983665</v>
          </cell>
          <cell r="CQ71">
            <v>0.6391709625865114</v>
          </cell>
          <cell r="CR71">
            <v>0.4217035405910739</v>
          </cell>
          <cell r="CS71">
            <v>0.54352699999999998</v>
          </cell>
          <cell r="CT71">
            <v>1.0549999999999999</v>
          </cell>
        </row>
        <row r="72">
          <cell r="A72">
            <v>3400104</v>
          </cell>
          <cell r="B72" t="str">
            <v>Crawley Memorial Hospital</v>
          </cell>
          <cell r="C72">
            <v>3</v>
          </cell>
          <cell r="D72">
            <v>36891</v>
          </cell>
          <cell r="E72">
            <v>12</v>
          </cell>
          <cell r="F72">
            <v>3</v>
          </cell>
          <cell r="G72">
            <v>0.25</v>
          </cell>
          <cell r="H72">
            <v>2225485</v>
          </cell>
          <cell r="I72">
            <v>2182508</v>
          </cell>
          <cell r="K72">
            <v>7564</v>
          </cell>
          <cell r="L72">
            <v>15192</v>
          </cell>
          <cell r="N72">
            <v>9347</v>
          </cell>
          <cell r="O72">
            <v>11256</v>
          </cell>
          <cell r="Z72">
            <v>2225485</v>
          </cell>
          <cell r="AA72">
            <v>2182508</v>
          </cell>
          <cell r="AC72">
            <v>7564</v>
          </cell>
          <cell r="AD72">
            <v>15192</v>
          </cell>
          <cell r="AF72">
            <v>9347</v>
          </cell>
          <cell r="AG72">
            <v>11256</v>
          </cell>
          <cell r="AI72">
            <v>12</v>
          </cell>
          <cell r="AJ72">
            <v>9</v>
          </cell>
          <cell r="AK72">
            <v>0.75</v>
          </cell>
          <cell r="AL72">
            <v>2189464</v>
          </cell>
          <cell r="AM72">
            <v>2497370</v>
          </cell>
          <cell r="AO72">
            <v>4923</v>
          </cell>
          <cell r="AP72">
            <v>-24810</v>
          </cell>
          <cell r="AR72">
            <v>2787</v>
          </cell>
          <cell r="AS72">
            <v>3189</v>
          </cell>
          <cell r="BD72">
            <v>2189464</v>
          </cell>
          <cell r="BE72">
            <v>2497370</v>
          </cell>
          <cell r="BG72">
            <v>4923</v>
          </cell>
          <cell r="BH72">
            <v>-24810</v>
          </cell>
          <cell r="BJ72">
            <v>2787</v>
          </cell>
          <cell r="BK72">
            <v>3189</v>
          </cell>
          <cell r="BM72">
            <v>0.25</v>
          </cell>
          <cell r="BN72">
            <v>556371.25</v>
          </cell>
          <cell r="BO72">
            <v>545627</v>
          </cell>
          <cell r="BQ72">
            <v>1891</v>
          </cell>
          <cell r="BR72">
            <v>3798</v>
          </cell>
          <cell r="BT72">
            <v>2336.75</v>
          </cell>
          <cell r="BU72">
            <v>2814</v>
          </cell>
          <cell r="BW72">
            <v>0.75</v>
          </cell>
          <cell r="BX72">
            <v>1642098</v>
          </cell>
          <cell r="BY72">
            <v>1873027.5</v>
          </cell>
          <cell r="CA72">
            <v>3692.25</v>
          </cell>
          <cell r="CB72">
            <v>-18607.5</v>
          </cell>
          <cell r="CD72">
            <v>2090.25</v>
          </cell>
          <cell r="CE72">
            <v>2391.75</v>
          </cell>
          <cell r="CG72">
            <v>2198469.25</v>
          </cell>
          <cell r="CH72">
            <v>2418654.5</v>
          </cell>
          <cell r="CJ72">
            <v>5583.25</v>
          </cell>
          <cell r="CK72">
            <v>-14809.5</v>
          </cell>
          <cell r="CM72">
            <v>4427</v>
          </cell>
          <cell r="CN72">
            <v>5205.75</v>
          </cell>
          <cell r="CO72">
            <v>10010.25</v>
          </cell>
          <cell r="CP72">
            <v>-9603.75</v>
          </cell>
          <cell r="CQ72">
            <v>-2.6524873505574709</v>
          </cell>
          <cell r="CR72">
            <v>1</v>
          </cell>
          <cell r="CS72">
            <v>-0.95939200000000002</v>
          </cell>
          <cell r="CT72">
            <v>1.05</v>
          </cell>
        </row>
        <row r="73">
          <cell r="A73">
            <v>3400002</v>
          </cell>
          <cell r="B73" t="str">
            <v>St. Joseph's Hospital Closed</v>
          </cell>
          <cell r="C73" t="str">
            <v>closed</v>
          </cell>
          <cell r="BN73">
            <v>0</v>
          </cell>
          <cell r="BO73">
            <v>0</v>
          </cell>
          <cell r="BQ73">
            <v>0</v>
          </cell>
          <cell r="BR73">
            <v>0</v>
          </cell>
          <cell r="BT73">
            <v>0</v>
          </cell>
          <cell r="BU73">
            <v>0</v>
          </cell>
          <cell r="BX73">
            <v>0</v>
          </cell>
          <cell r="BY73">
            <v>0</v>
          </cell>
          <cell r="CA73">
            <v>0</v>
          </cell>
          <cell r="CB73">
            <v>0</v>
          </cell>
          <cell r="CD73">
            <v>0</v>
          </cell>
          <cell r="CE73">
            <v>0</v>
          </cell>
          <cell r="CO73">
            <v>0</v>
          </cell>
          <cell r="CP73">
            <v>0</v>
          </cell>
          <cell r="CQ73">
            <v>0</v>
          </cell>
          <cell r="CR73">
            <v>0</v>
          </cell>
          <cell r="CS73">
            <v>0</v>
          </cell>
          <cell r="CT73">
            <v>1</v>
          </cell>
        </row>
        <row r="74">
          <cell r="A74">
            <v>3400106</v>
          </cell>
          <cell r="B74" t="str">
            <v>Sand Hills Regional Medical Center</v>
          </cell>
          <cell r="C74">
            <v>3</v>
          </cell>
          <cell r="D74">
            <v>36799</v>
          </cell>
          <cell r="E74">
            <v>12</v>
          </cell>
          <cell r="F74">
            <v>12</v>
          </cell>
          <cell r="G74">
            <v>1</v>
          </cell>
          <cell r="H74">
            <v>15662269</v>
          </cell>
          <cell r="I74">
            <v>50859201</v>
          </cell>
          <cell r="K74">
            <v>5725653</v>
          </cell>
          <cell r="L74">
            <v>1870008</v>
          </cell>
          <cell r="N74">
            <v>2436613</v>
          </cell>
          <cell r="O74">
            <v>681646</v>
          </cell>
          <cell r="Z74">
            <v>15662269</v>
          </cell>
          <cell r="AA74">
            <v>50859201</v>
          </cell>
          <cell r="AC74">
            <v>5725653</v>
          </cell>
          <cell r="AD74">
            <v>1870008</v>
          </cell>
          <cell r="AF74">
            <v>2436613</v>
          </cell>
          <cell r="AG74">
            <v>681646</v>
          </cell>
          <cell r="AK74">
            <v>0</v>
          </cell>
          <cell r="BD74">
            <v>0</v>
          </cell>
          <cell r="BE74">
            <v>0</v>
          </cell>
          <cell r="BG74">
            <v>0</v>
          </cell>
          <cell r="BH74">
            <v>0</v>
          </cell>
          <cell r="BJ74">
            <v>0</v>
          </cell>
          <cell r="BK74">
            <v>0</v>
          </cell>
          <cell r="BM74">
            <v>1</v>
          </cell>
          <cell r="BN74">
            <v>15662269</v>
          </cell>
          <cell r="BO74">
            <v>50859201</v>
          </cell>
          <cell r="BQ74">
            <v>5725653</v>
          </cell>
          <cell r="BR74">
            <v>1870008</v>
          </cell>
          <cell r="BT74">
            <v>2436613</v>
          </cell>
          <cell r="BU74">
            <v>681646</v>
          </cell>
          <cell r="BW74">
            <v>0</v>
          </cell>
          <cell r="BX74">
            <v>0</v>
          </cell>
          <cell r="BY74">
            <v>0</v>
          </cell>
          <cell r="CA74">
            <v>0</v>
          </cell>
          <cell r="CB74">
            <v>0</v>
          </cell>
          <cell r="CD74">
            <v>0</v>
          </cell>
          <cell r="CE74">
            <v>0</v>
          </cell>
          <cell r="CG74">
            <v>15662269</v>
          </cell>
          <cell r="CH74">
            <v>50859201</v>
          </cell>
          <cell r="CJ74">
            <v>5725653</v>
          </cell>
          <cell r="CK74">
            <v>1870008</v>
          </cell>
          <cell r="CM74">
            <v>2436613</v>
          </cell>
          <cell r="CN74">
            <v>681646</v>
          </cell>
          <cell r="CO74">
            <v>8162266</v>
          </cell>
          <cell r="CP74">
            <v>2551654</v>
          </cell>
          <cell r="CQ74">
            <v>0.3266016994044173</v>
          </cell>
          <cell r="CR74">
            <v>0.27975144185802175</v>
          </cell>
          <cell r="CS74">
            <v>0.312616</v>
          </cell>
          <cell r="CT74">
            <v>1.0549999999999999</v>
          </cell>
        </row>
        <row r="75">
          <cell r="A75">
            <v>3400107</v>
          </cell>
          <cell r="B75" t="str">
            <v>Heritage Hospital</v>
          </cell>
          <cell r="C75">
            <v>4</v>
          </cell>
          <cell r="D75">
            <v>36799</v>
          </cell>
          <cell r="E75">
            <v>12</v>
          </cell>
          <cell r="F75">
            <v>12</v>
          </cell>
          <cell r="G75">
            <v>1</v>
          </cell>
          <cell r="H75">
            <v>26133158</v>
          </cell>
          <cell r="I75">
            <v>50999927</v>
          </cell>
          <cell r="K75">
            <v>6120167</v>
          </cell>
          <cell r="L75">
            <v>3421970</v>
          </cell>
          <cell r="N75">
            <v>2247800</v>
          </cell>
          <cell r="O75">
            <v>977150</v>
          </cell>
          <cell r="Q75">
            <v>0</v>
          </cell>
          <cell r="R75">
            <v>0</v>
          </cell>
          <cell r="T75">
            <v>449140</v>
          </cell>
          <cell r="U75">
            <v>174229</v>
          </cell>
          <cell r="Z75">
            <v>26133158</v>
          </cell>
          <cell r="AA75">
            <v>50999927</v>
          </cell>
          <cell r="AC75">
            <v>6569307</v>
          </cell>
          <cell r="AD75">
            <v>3596199</v>
          </cell>
          <cell r="AF75">
            <v>2247800</v>
          </cell>
          <cell r="AG75">
            <v>977150</v>
          </cell>
          <cell r="AK75">
            <v>0</v>
          </cell>
          <cell r="BD75">
            <v>0</v>
          </cell>
          <cell r="BE75">
            <v>0</v>
          </cell>
          <cell r="BG75">
            <v>0</v>
          </cell>
          <cell r="BH75">
            <v>0</v>
          </cell>
          <cell r="BJ75">
            <v>0</v>
          </cell>
          <cell r="BK75">
            <v>0</v>
          </cell>
          <cell r="BM75">
            <v>1</v>
          </cell>
          <cell r="BN75">
            <v>26133158</v>
          </cell>
          <cell r="BO75">
            <v>50999927</v>
          </cell>
          <cell r="BQ75">
            <v>6569307</v>
          </cell>
          <cell r="BR75">
            <v>3596199</v>
          </cell>
          <cell r="BT75">
            <v>2247800</v>
          </cell>
          <cell r="BU75">
            <v>977150</v>
          </cell>
          <cell r="BW75">
            <v>0</v>
          </cell>
          <cell r="BX75">
            <v>0</v>
          </cell>
          <cell r="BY75">
            <v>0</v>
          </cell>
          <cell r="CA75">
            <v>0</v>
          </cell>
          <cell r="CB75">
            <v>0</v>
          </cell>
          <cell r="CD75">
            <v>0</v>
          </cell>
          <cell r="CE75">
            <v>0</v>
          </cell>
          <cell r="CG75">
            <v>26133158</v>
          </cell>
          <cell r="CH75">
            <v>50999927</v>
          </cell>
          <cell r="CJ75">
            <v>6569307</v>
          </cell>
          <cell r="CK75">
            <v>3596199</v>
          </cell>
          <cell r="CM75">
            <v>2247800</v>
          </cell>
          <cell r="CN75">
            <v>977150</v>
          </cell>
          <cell r="CO75">
            <v>8817107</v>
          </cell>
          <cell r="CP75">
            <v>4573349</v>
          </cell>
          <cell r="CQ75">
            <v>0.54742440869333708</v>
          </cell>
          <cell r="CR75">
            <v>0.43471394252157664</v>
          </cell>
          <cell r="CS75">
            <v>0.51868999999999998</v>
          </cell>
          <cell r="CT75">
            <v>1.0549999999999999</v>
          </cell>
        </row>
        <row r="76">
          <cell r="A76">
            <v>3400109</v>
          </cell>
          <cell r="B76" t="str">
            <v>Albemarle Hospital</v>
          </cell>
          <cell r="C76">
            <v>4</v>
          </cell>
          <cell r="D76">
            <v>36799</v>
          </cell>
          <cell r="E76">
            <v>12</v>
          </cell>
          <cell r="F76">
            <v>12</v>
          </cell>
          <cell r="G76">
            <v>1</v>
          </cell>
          <cell r="H76">
            <v>60084737</v>
          </cell>
          <cell r="I76">
            <v>138538440</v>
          </cell>
          <cell r="K76">
            <v>8201924</v>
          </cell>
          <cell r="L76">
            <v>4267496</v>
          </cell>
          <cell r="N76">
            <v>3299739</v>
          </cell>
          <cell r="O76">
            <v>1428237</v>
          </cell>
          <cell r="Z76">
            <v>60084737</v>
          </cell>
          <cell r="AA76">
            <v>138538440</v>
          </cell>
          <cell r="AC76">
            <v>8201924</v>
          </cell>
          <cell r="AD76">
            <v>4267496</v>
          </cell>
          <cell r="AF76">
            <v>3299739</v>
          </cell>
          <cell r="AG76">
            <v>1428237</v>
          </cell>
          <cell r="AK76">
            <v>0</v>
          </cell>
          <cell r="BD76">
            <v>0</v>
          </cell>
          <cell r="BE76">
            <v>0</v>
          </cell>
          <cell r="BG76">
            <v>0</v>
          </cell>
          <cell r="BH76">
            <v>0</v>
          </cell>
          <cell r="BJ76">
            <v>0</v>
          </cell>
          <cell r="BK76">
            <v>0</v>
          </cell>
          <cell r="BM76">
            <v>1</v>
          </cell>
          <cell r="BN76">
            <v>60084737</v>
          </cell>
          <cell r="BO76">
            <v>138538440</v>
          </cell>
          <cell r="BQ76">
            <v>8201924</v>
          </cell>
          <cell r="BR76">
            <v>4267496</v>
          </cell>
          <cell r="BT76">
            <v>3299739</v>
          </cell>
          <cell r="BU76">
            <v>1428237</v>
          </cell>
          <cell r="BW76">
            <v>0</v>
          </cell>
          <cell r="BX76">
            <v>0</v>
          </cell>
          <cell r="BY76">
            <v>0</v>
          </cell>
          <cell r="CA76">
            <v>0</v>
          </cell>
          <cell r="CB76">
            <v>0</v>
          </cell>
          <cell r="CD76">
            <v>0</v>
          </cell>
          <cell r="CE76">
            <v>0</v>
          </cell>
          <cell r="CG76">
            <v>60084737</v>
          </cell>
          <cell r="CH76">
            <v>138538440</v>
          </cell>
          <cell r="CJ76">
            <v>8201924</v>
          </cell>
          <cell r="CK76">
            <v>4267496</v>
          </cell>
          <cell r="CM76">
            <v>3299739</v>
          </cell>
          <cell r="CN76">
            <v>1428237</v>
          </cell>
          <cell r="CO76">
            <v>11501663</v>
          </cell>
          <cell r="CP76">
            <v>5695733</v>
          </cell>
          <cell r="CQ76">
            <v>0.52030426031745725</v>
          </cell>
          <cell r="CR76">
            <v>0.43283332409017805</v>
          </cell>
          <cell r="CS76">
            <v>0.49520999999999998</v>
          </cell>
          <cell r="CT76">
            <v>1.0549999999999999</v>
          </cell>
        </row>
        <row r="77">
          <cell r="A77">
            <v>3401311</v>
          </cell>
          <cell r="B77" t="str">
            <v>Chatham Hospital Inc.</v>
          </cell>
          <cell r="C77">
            <v>1</v>
          </cell>
          <cell r="D77">
            <v>36799</v>
          </cell>
          <cell r="E77">
            <v>12</v>
          </cell>
          <cell r="F77">
            <v>12</v>
          </cell>
          <cell r="G77">
            <v>1</v>
          </cell>
          <cell r="H77">
            <v>8678267</v>
          </cell>
          <cell r="I77">
            <v>17590154</v>
          </cell>
          <cell r="K77">
            <v>431562</v>
          </cell>
          <cell r="L77">
            <v>231225</v>
          </cell>
          <cell r="N77">
            <v>456469</v>
          </cell>
          <cell r="O77">
            <v>218559</v>
          </cell>
          <cell r="Z77">
            <v>8678267</v>
          </cell>
          <cell r="AA77">
            <v>17590154</v>
          </cell>
          <cell r="AC77">
            <v>431562</v>
          </cell>
          <cell r="AD77">
            <v>231225</v>
          </cell>
          <cell r="AF77">
            <v>456469</v>
          </cell>
          <cell r="AG77">
            <v>218559</v>
          </cell>
          <cell r="AK77">
            <v>0</v>
          </cell>
          <cell r="BD77">
            <v>0</v>
          </cell>
          <cell r="BE77">
            <v>0</v>
          </cell>
          <cell r="BG77">
            <v>0</v>
          </cell>
          <cell r="BH77">
            <v>0</v>
          </cell>
          <cell r="BJ77">
            <v>0</v>
          </cell>
          <cell r="BK77">
            <v>0</v>
          </cell>
          <cell r="BM77">
            <v>1</v>
          </cell>
          <cell r="BN77">
            <v>8678267</v>
          </cell>
          <cell r="BO77">
            <v>17590154</v>
          </cell>
          <cell r="BQ77">
            <v>431562</v>
          </cell>
          <cell r="BR77">
            <v>231225</v>
          </cell>
          <cell r="BT77">
            <v>456469</v>
          </cell>
          <cell r="BU77">
            <v>218559</v>
          </cell>
          <cell r="BW77">
            <v>0</v>
          </cell>
          <cell r="BX77">
            <v>0</v>
          </cell>
          <cell r="BY77">
            <v>0</v>
          </cell>
          <cell r="CA77">
            <v>0</v>
          </cell>
          <cell r="CB77">
            <v>0</v>
          </cell>
          <cell r="CD77">
            <v>0</v>
          </cell>
          <cell r="CE77">
            <v>0</v>
          </cell>
          <cell r="CG77">
            <v>8678267</v>
          </cell>
          <cell r="CH77">
            <v>17590154</v>
          </cell>
          <cell r="CJ77">
            <v>431562</v>
          </cell>
          <cell r="CK77">
            <v>231225</v>
          </cell>
          <cell r="CM77">
            <v>456469</v>
          </cell>
          <cell r="CN77">
            <v>218559</v>
          </cell>
          <cell r="CO77">
            <v>888031</v>
          </cell>
          <cell r="CP77">
            <v>449784</v>
          </cell>
          <cell r="CQ77">
            <v>0.53578628331502776</v>
          </cell>
          <cell r="CR77">
            <v>0.47880359893004781</v>
          </cell>
          <cell r="CS77">
            <v>0.50649599999999995</v>
          </cell>
          <cell r="CT77">
            <v>1.0549999999999999</v>
          </cell>
        </row>
        <row r="78">
          <cell r="A78">
            <v>3400112</v>
          </cell>
          <cell r="B78" t="str">
            <v>Washington County Hospital</v>
          </cell>
          <cell r="C78">
            <v>3</v>
          </cell>
          <cell r="D78">
            <v>36799</v>
          </cell>
          <cell r="E78">
            <v>12</v>
          </cell>
          <cell r="F78">
            <v>12</v>
          </cell>
          <cell r="G78">
            <v>1</v>
          </cell>
          <cell r="H78">
            <v>7463237</v>
          </cell>
          <cell r="I78">
            <v>13088386</v>
          </cell>
          <cell r="K78">
            <v>623260</v>
          </cell>
          <cell r="L78">
            <v>483086</v>
          </cell>
          <cell r="N78">
            <v>1003255</v>
          </cell>
          <cell r="O78">
            <v>524470</v>
          </cell>
          <cell r="Z78">
            <v>7463237</v>
          </cell>
          <cell r="AA78">
            <v>13088386</v>
          </cell>
          <cell r="AC78">
            <v>623260</v>
          </cell>
          <cell r="AD78">
            <v>483086</v>
          </cell>
          <cell r="AF78">
            <v>1003255</v>
          </cell>
          <cell r="AG78">
            <v>524470</v>
          </cell>
          <cell r="AK78">
            <v>0</v>
          </cell>
          <cell r="BD78">
            <v>0</v>
          </cell>
          <cell r="BE78">
            <v>0</v>
          </cell>
          <cell r="BG78">
            <v>0</v>
          </cell>
          <cell r="BH78">
            <v>0</v>
          </cell>
          <cell r="BJ78">
            <v>0</v>
          </cell>
          <cell r="BK78">
            <v>0</v>
          </cell>
          <cell r="BM78">
            <v>1</v>
          </cell>
          <cell r="BN78">
            <v>7463237</v>
          </cell>
          <cell r="BO78">
            <v>13088386</v>
          </cell>
          <cell r="BQ78">
            <v>623260</v>
          </cell>
          <cell r="BR78">
            <v>483086</v>
          </cell>
          <cell r="BT78">
            <v>1003255</v>
          </cell>
          <cell r="BU78">
            <v>524470</v>
          </cell>
          <cell r="BW78">
            <v>0</v>
          </cell>
          <cell r="BX78">
            <v>0</v>
          </cell>
          <cell r="BY78">
            <v>0</v>
          </cell>
          <cell r="CA78">
            <v>0</v>
          </cell>
          <cell r="CB78">
            <v>0</v>
          </cell>
          <cell r="CD78">
            <v>0</v>
          </cell>
          <cell r="CE78">
            <v>0</v>
          </cell>
          <cell r="CG78">
            <v>7463237</v>
          </cell>
          <cell r="CH78">
            <v>13088386</v>
          </cell>
          <cell r="CJ78">
            <v>623260</v>
          </cell>
          <cell r="CK78">
            <v>483086</v>
          </cell>
          <cell r="CM78">
            <v>1003255</v>
          </cell>
          <cell r="CN78">
            <v>524470</v>
          </cell>
          <cell r="CO78">
            <v>1626515</v>
          </cell>
          <cell r="CP78">
            <v>1007556</v>
          </cell>
          <cell r="CQ78">
            <v>0.77509546577672239</v>
          </cell>
          <cell r="CR78">
            <v>0.52276838889414956</v>
          </cell>
          <cell r="CS78">
            <v>0.61945700000000004</v>
          </cell>
          <cell r="CT78">
            <v>1.0549999999999999</v>
          </cell>
        </row>
        <row r="79">
          <cell r="A79">
            <v>3400113</v>
          </cell>
          <cell r="B79" t="str">
            <v>Carolinas Medical</v>
          </cell>
          <cell r="C79">
            <v>4</v>
          </cell>
          <cell r="D79">
            <v>36891</v>
          </cell>
          <cell r="E79">
            <v>12</v>
          </cell>
          <cell r="F79">
            <v>3</v>
          </cell>
          <cell r="G79">
            <v>0.25</v>
          </cell>
          <cell r="H79">
            <v>526651740</v>
          </cell>
          <cell r="I79">
            <v>802335465</v>
          </cell>
          <cell r="K79">
            <v>90755279</v>
          </cell>
          <cell r="L79">
            <v>57915837</v>
          </cell>
          <cell r="N79">
            <v>13991271</v>
          </cell>
          <cell r="O79">
            <v>12035213</v>
          </cell>
          <cell r="Q79">
            <v>9980924</v>
          </cell>
          <cell r="R79">
            <v>16773583</v>
          </cell>
          <cell r="T79">
            <v>9942853</v>
          </cell>
          <cell r="U79">
            <v>5963242</v>
          </cell>
          <cell r="W79">
            <v>1363487</v>
          </cell>
          <cell r="X79">
            <v>1828636</v>
          </cell>
          <cell r="Z79">
            <v>536632664</v>
          </cell>
          <cell r="AA79">
            <v>819109048</v>
          </cell>
          <cell r="AC79">
            <v>100698132</v>
          </cell>
          <cell r="AD79">
            <v>63879079</v>
          </cell>
          <cell r="AF79">
            <v>15354758</v>
          </cell>
          <cell r="AG79">
            <v>13863849</v>
          </cell>
          <cell r="AI79">
            <v>12</v>
          </cell>
          <cell r="AJ79">
            <v>9</v>
          </cell>
          <cell r="AK79">
            <v>0.75</v>
          </cell>
          <cell r="AL79">
            <v>516900870</v>
          </cell>
          <cell r="AM79">
            <v>937060998</v>
          </cell>
          <cell r="AO79">
            <v>92817566</v>
          </cell>
          <cell r="AP79">
            <v>53325678</v>
          </cell>
          <cell r="AR79">
            <v>13917918</v>
          </cell>
          <cell r="AS79">
            <v>10097438</v>
          </cell>
          <cell r="AU79">
            <v>8760535</v>
          </cell>
          <cell r="AV79">
            <v>5904074</v>
          </cell>
          <cell r="AX79">
            <v>8322513</v>
          </cell>
          <cell r="AY79">
            <v>5443151</v>
          </cell>
          <cell r="BA79">
            <v>1702750</v>
          </cell>
          <cell r="BB79">
            <v>1820936</v>
          </cell>
          <cell r="BD79">
            <v>525661405</v>
          </cell>
          <cell r="BE79">
            <v>942965072</v>
          </cell>
          <cell r="BG79">
            <v>101140079</v>
          </cell>
          <cell r="BH79">
            <v>58768829</v>
          </cell>
          <cell r="BJ79">
            <v>15620668</v>
          </cell>
          <cell r="BK79">
            <v>11918374</v>
          </cell>
          <cell r="BM79">
            <v>0.25</v>
          </cell>
          <cell r="BN79">
            <v>134158166</v>
          </cell>
          <cell r="BO79">
            <v>204777262</v>
          </cell>
          <cell r="BQ79">
            <v>25174533</v>
          </cell>
          <cell r="BR79">
            <v>15969769.75</v>
          </cell>
          <cell r="BT79">
            <v>3838689.5</v>
          </cell>
          <cell r="BU79">
            <v>3465962.25</v>
          </cell>
          <cell r="BW79">
            <v>0.75</v>
          </cell>
          <cell r="BX79">
            <v>394246053.75</v>
          </cell>
          <cell r="BY79">
            <v>707223804</v>
          </cell>
          <cell r="CA79">
            <v>75855059.25</v>
          </cell>
          <cell r="CB79">
            <v>44076621.75</v>
          </cell>
          <cell r="CD79">
            <v>11715501</v>
          </cell>
          <cell r="CE79">
            <v>8938780.5</v>
          </cell>
          <cell r="CG79">
            <v>528404219.75</v>
          </cell>
          <cell r="CH79">
            <v>912001066</v>
          </cell>
          <cell r="CJ79">
            <v>101029592.25</v>
          </cell>
          <cell r="CK79">
            <v>60046391.5</v>
          </cell>
          <cell r="CM79">
            <v>15554190.5</v>
          </cell>
          <cell r="CN79">
            <v>12404742.75</v>
          </cell>
          <cell r="CO79">
            <v>116583782.75</v>
          </cell>
          <cell r="CP79">
            <v>72451134.25</v>
          </cell>
          <cell r="CQ79">
            <v>0.59434458917159494</v>
          </cell>
          <cell r="CR79">
            <v>0.79751773324365549</v>
          </cell>
          <cell r="CS79">
            <v>0.62145099999999998</v>
          </cell>
          <cell r="CT79">
            <v>1.05</v>
          </cell>
        </row>
        <row r="80">
          <cell r="A80">
            <v>3400114</v>
          </cell>
          <cell r="B80" t="str">
            <v>Rex Hospital</v>
          </cell>
          <cell r="C80">
            <v>3</v>
          </cell>
          <cell r="D80">
            <v>36891</v>
          </cell>
          <cell r="E80">
            <v>12</v>
          </cell>
          <cell r="F80">
            <v>3</v>
          </cell>
          <cell r="G80">
            <v>0.25</v>
          </cell>
          <cell r="H80">
            <v>181901985</v>
          </cell>
          <cell r="I80">
            <v>420895404</v>
          </cell>
          <cell r="K80">
            <v>4416228</v>
          </cell>
          <cell r="L80">
            <v>2012699</v>
          </cell>
          <cell r="N80">
            <v>1519519</v>
          </cell>
          <cell r="O80">
            <v>582548</v>
          </cell>
          <cell r="Z80">
            <v>181901985</v>
          </cell>
          <cell r="AA80">
            <v>420895404</v>
          </cell>
          <cell r="AC80">
            <v>4416228</v>
          </cell>
          <cell r="AD80">
            <v>2012699</v>
          </cell>
          <cell r="AF80">
            <v>1519519</v>
          </cell>
          <cell r="AG80">
            <v>582548</v>
          </cell>
          <cell r="AI80">
            <v>12</v>
          </cell>
          <cell r="AJ80">
            <v>9</v>
          </cell>
          <cell r="AK80">
            <v>0.75</v>
          </cell>
          <cell r="AL80">
            <v>213577730</v>
          </cell>
          <cell r="AM80">
            <v>585146291</v>
          </cell>
          <cell r="AO80">
            <v>8903592</v>
          </cell>
          <cell r="AP80">
            <v>4043851</v>
          </cell>
          <cell r="AR80">
            <v>3990431</v>
          </cell>
          <cell r="AS80">
            <v>1264069</v>
          </cell>
          <cell r="BD80">
            <v>213577730</v>
          </cell>
          <cell r="BE80">
            <v>585146291</v>
          </cell>
          <cell r="BG80">
            <v>8903592</v>
          </cell>
          <cell r="BH80">
            <v>4043851</v>
          </cell>
          <cell r="BJ80">
            <v>3990431</v>
          </cell>
          <cell r="BK80">
            <v>1264069</v>
          </cell>
          <cell r="BM80">
            <v>0.25</v>
          </cell>
          <cell r="BN80">
            <v>45475496.25</v>
          </cell>
          <cell r="BO80">
            <v>105223851</v>
          </cell>
          <cell r="BQ80">
            <v>1104057</v>
          </cell>
          <cell r="BR80">
            <v>503174.75</v>
          </cell>
          <cell r="BT80">
            <v>379879.75</v>
          </cell>
          <cell r="BU80">
            <v>145637</v>
          </cell>
          <cell r="BW80">
            <v>0.75</v>
          </cell>
          <cell r="BX80">
            <v>160183297.5</v>
          </cell>
          <cell r="BY80">
            <v>438859718.25</v>
          </cell>
          <cell r="CA80">
            <v>6677694</v>
          </cell>
          <cell r="CB80">
            <v>3032888.25</v>
          </cell>
          <cell r="CD80">
            <v>2992823.25</v>
          </cell>
          <cell r="CE80">
            <v>948051.75</v>
          </cell>
          <cell r="CG80">
            <v>205658793.75</v>
          </cell>
          <cell r="CH80">
            <v>544083569.25</v>
          </cell>
          <cell r="CJ80">
            <v>7781751</v>
          </cell>
          <cell r="CK80">
            <v>3536063</v>
          </cell>
          <cell r="CM80">
            <v>3372703</v>
          </cell>
          <cell r="CN80">
            <v>1093688.75</v>
          </cell>
          <cell r="CO80">
            <v>11154454</v>
          </cell>
          <cell r="CP80">
            <v>4629751.75</v>
          </cell>
          <cell r="CQ80">
            <v>0.45440454211397924</v>
          </cell>
          <cell r="CR80">
            <v>0.32427662619566561</v>
          </cell>
          <cell r="CS80">
            <v>0.41505900000000001</v>
          </cell>
          <cell r="CT80">
            <v>1.05</v>
          </cell>
        </row>
        <row r="81">
          <cell r="A81">
            <v>3400115</v>
          </cell>
          <cell r="B81" t="str">
            <v>FirstHealth Moore Regional Hospital</v>
          </cell>
          <cell r="C81">
            <v>3</v>
          </cell>
          <cell r="D81">
            <v>36799</v>
          </cell>
          <cell r="E81">
            <v>12</v>
          </cell>
          <cell r="F81">
            <v>12</v>
          </cell>
          <cell r="G81">
            <v>1</v>
          </cell>
          <cell r="H81">
            <v>171963354</v>
          </cell>
          <cell r="I81">
            <v>355642431</v>
          </cell>
          <cell r="K81">
            <v>14243167</v>
          </cell>
          <cell r="L81">
            <v>12891366</v>
          </cell>
          <cell r="N81">
            <v>7110537</v>
          </cell>
          <cell r="O81">
            <v>3781259</v>
          </cell>
          <cell r="Z81">
            <v>171963354</v>
          </cell>
          <cell r="AA81">
            <v>355642431</v>
          </cell>
          <cell r="AC81">
            <v>14243167</v>
          </cell>
          <cell r="AD81">
            <v>12891366</v>
          </cell>
          <cell r="AF81">
            <v>7110537</v>
          </cell>
          <cell r="AG81">
            <v>3781259</v>
          </cell>
          <cell r="AK81">
            <v>0</v>
          </cell>
          <cell r="BD81">
            <v>0</v>
          </cell>
          <cell r="BE81">
            <v>0</v>
          </cell>
          <cell r="BG81">
            <v>0</v>
          </cell>
          <cell r="BH81">
            <v>0</v>
          </cell>
          <cell r="BJ81">
            <v>0</v>
          </cell>
          <cell r="BK81">
            <v>0</v>
          </cell>
          <cell r="BM81">
            <v>1</v>
          </cell>
          <cell r="BN81">
            <v>171963354</v>
          </cell>
          <cell r="BO81">
            <v>355642431</v>
          </cell>
          <cell r="BQ81">
            <v>14243167</v>
          </cell>
          <cell r="BR81">
            <v>12891366</v>
          </cell>
          <cell r="BT81">
            <v>7110537</v>
          </cell>
          <cell r="BU81">
            <v>3781259</v>
          </cell>
          <cell r="BW81">
            <v>0</v>
          </cell>
          <cell r="BX81">
            <v>0</v>
          </cell>
          <cell r="BY81">
            <v>0</v>
          </cell>
          <cell r="CA81">
            <v>0</v>
          </cell>
          <cell r="CB81">
            <v>0</v>
          </cell>
          <cell r="CD81">
            <v>0</v>
          </cell>
          <cell r="CE81">
            <v>0</v>
          </cell>
          <cell r="CG81">
            <v>171963354</v>
          </cell>
          <cell r="CH81">
            <v>355642431</v>
          </cell>
          <cell r="CJ81">
            <v>14243167</v>
          </cell>
          <cell r="CK81">
            <v>12891366</v>
          </cell>
          <cell r="CM81">
            <v>7110537</v>
          </cell>
          <cell r="CN81">
            <v>3781259</v>
          </cell>
          <cell r="CO81">
            <v>21353704</v>
          </cell>
          <cell r="CP81">
            <v>16672625</v>
          </cell>
          <cell r="CQ81">
            <v>0.90509126235759219</v>
          </cell>
          <cell r="CR81">
            <v>0.5317824800011588</v>
          </cell>
          <cell r="CS81">
            <v>0.78078400000000003</v>
          </cell>
          <cell r="CT81">
            <v>1.0549999999999999</v>
          </cell>
        </row>
        <row r="82">
          <cell r="A82">
            <v>3400116</v>
          </cell>
          <cell r="B82" t="str">
            <v>Frye Regional Medical Center</v>
          </cell>
          <cell r="C82">
            <v>3</v>
          </cell>
          <cell r="D82">
            <v>36677</v>
          </cell>
          <cell r="E82">
            <v>12</v>
          </cell>
          <cell r="F82">
            <v>12</v>
          </cell>
          <cell r="G82">
            <v>1</v>
          </cell>
          <cell r="H82">
            <v>110790459</v>
          </cell>
          <cell r="I82">
            <v>435961957</v>
          </cell>
          <cell r="K82">
            <v>19890726</v>
          </cell>
          <cell r="L82">
            <v>5716999</v>
          </cell>
          <cell r="N82">
            <v>4726707</v>
          </cell>
          <cell r="O82">
            <v>1033166</v>
          </cell>
          <cell r="T82">
            <v>0</v>
          </cell>
          <cell r="U82">
            <v>1202086</v>
          </cell>
          <cell r="W82">
            <v>0</v>
          </cell>
          <cell r="X82">
            <v>0</v>
          </cell>
          <cell r="Z82">
            <v>110790459</v>
          </cell>
          <cell r="AA82">
            <v>435961957</v>
          </cell>
          <cell r="AC82">
            <v>19890726</v>
          </cell>
          <cell r="AD82">
            <v>6919085</v>
          </cell>
          <cell r="AF82">
            <v>4726707</v>
          </cell>
          <cell r="AG82">
            <v>1033166</v>
          </cell>
          <cell r="AK82">
            <v>0</v>
          </cell>
          <cell r="BD82">
            <v>0</v>
          </cell>
          <cell r="BE82">
            <v>0</v>
          </cell>
          <cell r="BG82">
            <v>0</v>
          </cell>
          <cell r="BH82">
            <v>0</v>
          </cell>
          <cell r="BJ82">
            <v>0</v>
          </cell>
          <cell r="BK82">
            <v>0</v>
          </cell>
          <cell r="BM82">
            <v>1</v>
          </cell>
          <cell r="BN82">
            <v>110790459</v>
          </cell>
          <cell r="BO82">
            <v>435961957</v>
          </cell>
          <cell r="BQ82">
            <v>19890726</v>
          </cell>
          <cell r="BR82">
            <v>6919085</v>
          </cell>
          <cell r="BT82">
            <v>4726707</v>
          </cell>
          <cell r="BU82">
            <v>1033166</v>
          </cell>
          <cell r="BW82">
            <v>0</v>
          </cell>
          <cell r="BX82">
            <v>0</v>
          </cell>
          <cell r="BY82">
            <v>0</v>
          </cell>
          <cell r="CA82">
            <v>0</v>
          </cell>
          <cell r="CB82">
            <v>0</v>
          </cell>
          <cell r="CD82">
            <v>0</v>
          </cell>
          <cell r="CE82">
            <v>0</v>
          </cell>
          <cell r="CG82">
            <v>110790459</v>
          </cell>
          <cell r="CH82">
            <v>435961957</v>
          </cell>
          <cell r="CJ82">
            <v>19890726</v>
          </cell>
          <cell r="CK82">
            <v>6919085</v>
          </cell>
          <cell r="CM82">
            <v>4726707</v>
          </cell>
          <cell r="CN82">
            <v>1033166</v>
          </cell>
          <cell r="CO82">
            <v>24617433</v>
          </cell>
          <cell r="CP82">
            <v>7952251</v>
          </cell>
          <cell r="CQ82">
            <v>0.34785482440409665</v>
          </cell>
          <cell r="CR82">
            <v>0.21858050435535775</v>
          </cell>
          <cell r="CS82">
            <v>0.32303300000000001</v>
          </cell>
          <cell r="CT82">
            <v>1.0609999999999999</v>
          </cell>
        </row>
        <row r="83">
          <cell r="A83">
            <v>3400119</v>
          </cell>
          <cell r="B83" t="str">
            <v>Stanly Memorial Hospital</v>
          </cell>
          <cell r="C83">
            <v>3</v>
          </cell>
          <cell r="D83">
            <v>36799</v>
          </cell>
          <cell r="E83">
            <v>12</v>
          </cell>
          <cell r="F83">
            <v>12</v>
          </cell>
          <cell r="G83">
            <v>1</v>
          </cell>
          <cell r="H83">
            <v>37837716</v>
          </cell>
          <cell r="I83">
            <v>63451343</v>
          </cell>
          <cell r="K83">
            <v>4829586</v>
          </cell>
          <cell r="L83">
            <v>3007848</v>
          </cell>
          <cell r="N83">
            <v>2543165</v>
          </cell>
          <cell r="O83">
            <v>1498544</v>
          </cell>
          <cell r="Q83">
            <v>4118408</v>
          </cell>
          <cell r="R83">
            <v>2610028</v>
          </cell>
          <cell r="T83">
            <v>794025</v>
          </cell>
          <cell r="U83">
            <v>826395</v>
          </cell>
          <cell r="Z83">
            <v>41956124</v>
          </cell>
          <cell r="AA83">
            <v>66061371</v>
          </cell>
          <cell r="AC83">
            <v>5623611</v>
          </cell>
          <cell r="AD83">
            <v>3834243</v>
          </cell>
          <cell r="AF83">
            <v>2543165</v>
          </cell>
          <cell r="AG83">
            <v>1498544</v>
          </cell>
          <cell r="AK83">
            <v>0</v>
          </cell>
          <cell r="BD83">
            <v>0</v>
          </cell>
          <cell r="BE83">
            <v>0</v>
          </cell>
          <cell r="BG83">
            <v>0</v>
          </cell>
          <cell r="BH83">
            <v>0</v>
          </cell>
          <cell r="BJ83">
            <v>0</v>
          </cell>
          <cell r="BK83">
            <v>0</v>
          </cell>
          <cell r="BM83">
            <v>1</v>
          </cell>
          <cell r="BN83">
            <v>41956124</v>
          </cell>
          <cell r="BO83">
            <v>66061371</v>
          </cell>
          <cell r="BQ83">
            <v>5623611</v>
          </cell>
          <cell r="BR83">
            <v>3834243</v>
          </cell>
          <cell r="BT83">
            <v>2543165</v>
          </cell>
          <cell r="BU83">
            <v>1498544</v>
          </cell>
          <cell r="BW83">
            <v>0</v>
          </cell>
          <cell r="BX83">
            <v>0</v>
          </cell>
          <cell r="BY83">
            <v>0</v>
          </cell>
          <cell r="CA83">
            <v>0</v>
          </cell>
          <cell r="CB83">
            <v>0</v>
          </cell>
          <cell r="CD83">
            <v>0</v>
          </cell>
          <cell r="CE83">
            <v>0</v>
          </cell>
          <cell r="CG83">
            <v>41956124</v>
          </cell>
          <cell r="CH83">
            <v>66061371</v>
          </cell>
          <cell r="CJ83">
            <v>5623611</v>
          </cell>
          <cell r="CK83">
            <v>3834243</v>
          </cell>
          <cell r="CM83">
            <v>2543165</v>
          </cell>
          <cell r="CN83">
            <v>1498544</v>
          </cell>
          <cell r="CO83">
            <v>8166776</v>
          </cell>
          <cell r="CP83">
            <v>5332787</v>
          </cell>
          <cell r="CQ83">
            <v>0.68181156200171034</v>
          </cell>
          <cell r="CR83">
            <v>0.58924371796560582</v>
          </cell>
          <cell r="CS83">
            <v>0.65298599999999996</v>
          </cell>
          <cell r="CT83">
            <v>1.0549999999999999</v>
          </cell>
        </row>
        <row r="84">
          <cell r="A84">
            <v>3400120</v>
          </cell>
          <cell r="B84" t="str">
            <v>Duplin General Hospital</v>
          </cell>
          <cell r="C84">
            <v>4</v>
          </cell>
          <cell r="D84">
            <v>36799</v>
          </cell>
          <cell r="E84">
            <v>12</v>
          </cell>
          <cell r="F84">
            <v>12</v>
          </cell>
          <cell r="G84">
            <v>1</v>
          </cell>
          <cell r="H84">
            <v>16676495</v>
          </cell>
          <cell r="I84">
            <v>39243512</v>
          </cell>
          <cell r="K84">
            <v>6181899</v>
          </cell>
          <cell r="L84">
            <v>2850713</v>
          </cell>
          <cell r="N84">
            <v>1888758</v>
          </cell>
          <cell r="O84">
            <v>751640</v>
          </cell>
          <cell r="Q84">
            <v>2164628</v>
          </cell>
          <cell r="R84">
            <v>3603417</v>
          </cell>
          <cell r="T84">
            <v>1399216</v>
          </cell>
          <cell r="U84">
            <v>731967</v>
          </cell>
          <cell r="Z84">
            <v>18841123</v>
          </cell>
          <cell r="AA84">
            <v>42846929</v>
          </cell>
          <cell r="AC84">
            <v>7581115</v>
          </cell>
          <cell r="AD84">
            <v>3582680</v>
          </cell>
          <cell r="AF84">
            <v>1888758</v>
          </cell>
          <cell r="AG84">
            <v>751640</v>
          </cell>
          <cell r="AK84">
            <v>0</v>
          </cell>
          <cell r="BD84">
            <v>0</v>
          </cell>
          <cell r="BE84">
            <v>0</v>
          </cell>
          <cell r="BG84">
            <v>0</v>
          </cell>
          <cell r="BH84">
            <v>0</v>
          </cell>
          <cell r="BJ84">
            <v>0</v>
          </cell>
          <cell r="BK84">
            <v>0</v>
          </cell>
          <cell r="BM84">
            <v>1</v>
          </cell>
          <cell r="BN84">
            <v>18841123</v>
          </cell>
          <cell r="BO84">
            <v>42846929</v>
          </cell>
          <cell r="BQ84">
            <v>7581115</v>
          </cell>
          <cell r="BR84">
            <v>3582680</v>
          </cell>
          <cell r="BT84">
            <v>1888758</v>
          </cell>
          <cell r="BU84">
            <v>751640</v>
          </cell>
          <cell r="BW84">
            <v>0</v>
          </cell>
          <cell r="BX84">
            <v>0</v>
          </cell>
          <cell r="BY84">
            <v>0</v>
          </cell>
          <cell r="CA84">
            <v>0</v>
          </cell>
          <cell r="CB84">
            <v>0</v>
          </cell>
          <cell r="CD84">
            <v>0</v>
          </cell>
          <cell r="CE84">
            <v>0</v>
          </cell>
          <cell r="CG84">
            <v>18841123</v>
          </cell>
          <cell r="CH84">
            <v>42846929</v>
          </cell>
          <cell r="CJ84">
            <v>7581115</v>
          </cell>
          <cell r="CK84">
            <v>3582680</v>
          </cell>
          <cell r="CM84">
            <v>1888758</v>
          </cell>
          <cell r="CN84">
            <v>751640</v>
          </cell>
          <cell r="CO84">
            <v>9469873</v>
          </cell>
          <cell r="CP84">
            <v>4334320</v>
          </cell>
          <cell r="CQ84">
            <v>0.47257956118592054</v>
          </cell>
          <cell r="CR84">
            <v>0.39795463473880721</v>
          </cell>
          <cell r="CS84">
            <v>0.45769599999999999</v>
          </cell>
          <cell r="CT84">
            <v>1.0549999999999999</v>
          </cell>
        </row>
        <row r="85">
          <cell r="A85">
            <v>3400121</v>
          </cell>
          <cell r="B85" t="str">
            <v>J Arthur Dosher Memorial Hospital</v>
          </cell>
          <cell r="C85">
            <v>4</v>
          </cell>
          <cell r="D85">
            <v>36799</v>
          </cell>
          <cell r="E85">
            <v>12</v>
          </cell>
          <cell r="F85">
            <v>12</v>
          </cell>
          <cell r="G85">
            <v>1</v>
          </cell>
          <cell r="H85">
            <v>12453911</v>
          </cell>
          <cell r="I85">
            <v>26674576</v>
          </cell>
          <cell r="K85">
            <v>754739</v>
          </cell>
          <cell r="L85">
            <v>390688</v>
          </cell>
          <cell r="N85">
            <v>675926</v>
          </cell>
          <cell r="O85">
            <v>323484</v>
          </cell>
          <cell r="Z85">
            <v>12453911</v>
          </cell>
          <cell r="AA85">
            <v>26674576</v>
          </cell>
          <cell r="AC85">
            <v>754739</v>
          </cell>
          <cell r="AD85">
            <v>390688</v>
          </cell>
          <cell r="AF85">
            <v>675926</v>
          </cell>
          <cell r="AG85">
            <v>323484</v>
          </cell>
          <cell r="AK85">
            <v>0</v>
          </cell>
          <cell r="BD85">
            <v>0</v>
          </cell>
          <cell r="BE85">
            <v>0</v>
          </cell>
          <cell r="BG85">
            <v>0</v>
          </cell>
          <cell r="BH85">
            <v>0</v>
          </cell>
          <cell r="BJ85">
            <v>0</v>
          </cell>
          <cell r="BK85">
            <v>0</v>
          </cell>
          <cell r="BM85">
            <v>1</v>
          </cell>
          <cell r="BN85">
            <v>12453911</v>
          </cell>
          <cell r="BO85">
            <v>26674576</v>
          </cell>
          <cell r="BQ85">
            <v>754739</v>
          </cell>
          <cell r="BR85">
            <v>390688</v>
          </cell>
          <cell r="BT85">
            <v>675926</v>
          </cell>
          <cell r="BU85">
            <v>323484</v>
          </cell>
          <cell r="BW85">
            <v>0</v>
          </cell>
          <cell r="BX85">
            <v>0</v>
          </cell>
          <cell r="BY85">
            <v>0</v>
          </cell>
          <cell r="CA85">
            <v>0</v>
          </cell>
          <cell r="CB85">
            <v>0</v>
          </cell>
          <cell r="CD85">
            <v>0</v>
          </cell>
          <cell r="CE85">
            <v>0</v>
          </cell>
          <cell r="CG85">
            <v>12453911</v>
          </cell>
          <cell r="CH85">
            <v>26674576</v>
          </cell>
          <cell r="CJ85">
            <v>754739</v>
          </cell>
          <cell r="CK85">
            <v>390688</v>
          </cell>
          <cell r="CM85">
            <v>675926</v>
          </cell>
          <cell r="CN85">
            <v>323484</v>
          </cell>
          <cell r="CO85">
            <v>1430665</v>
          </cell>
          <cell r="CP85">
            <v>714172</v>
          </cell>
          <cell r="CQ85">
            <v>0.51764649766343063</v>
          </cell>
          <cell r="CR85">
            <v>0.47857901604613523</v>
          </cell>
          <cell r="CS85">
            <v>0.49918899999999999</v>
          </cell>
          <cell r="CT85">
            <v>1.0549999999999999</v>
          </cell>
        </row>
        <row r="86">
          <cell r="A86">
            <v>3400122</v>
          </cell>
          <cell r="B86" t="str">
            <v>Our Community Hospital</v>
          </cell>
          <cell r="C86">
            <v>1</v>
          </cell>
          <cell r="D86">
            <v>36799</v>
          </cell>
          <cell r="E86">
            <v>12</v>
          </cell>
          <cell r="F86">
            <v>12</v>
          </cell>
          <cell r="G86">
            <v>1</v>
          </cell>
          <cell r="H86">
            <v>3295292</v>
          </cell>
          <cell r="I86">
            <v>4184998</v>
          </cell>
          <cell r="K86">
            <v>5726</v>
          </cell>
          <cell r="L86">
            <v>4961</v>
          </cell>
          <cell r="N86">
            <v>104479</v>
          </cell>
          <cell r="O86">
            <v>174336</v>
          </cell>
          <cell r="Z86">
            <v>3295292</v>
          </cell>
          <cell r="AA86">
            <v>4184998</v>
          </cell>
          <cell r="AC86">
            <v>5726</v>
          </cell>
          <cell r="AD86">
            <v>4961</v>
          </cell>
          <cell r="AF86">
            <v>104479</v>
          </cell>
          <cell r="AG86">
            <v>174336</v>
          </cell>
          <cell r="AK86">
            <v>0</v>
          </cell>
          <cell r="BD86">
            <v>0</v>
          </cell>
          <cell r="BE86">
            <v>0</v>
          </cell>
          <cell r="BG86">
            <v>0</v>
          </cell>
          <cell r="BH86">
            <v>0</v>
          </cell>
          <cell r="BJ86">
            <v>0</v>
          </cell>
          <cell r="BK86">
            <v>0</v>
          </cell>
          <cell r="BM86">
            <v>1</v>
          </cell>
          <cell r="BN86">
            <v>3295292</v>
          </cell>
          <cell r="BO86">
            <v>4184998</v>
          </cell>
          <cell r="BQ86">
            <v>5726</v>
          </cell>
          <cell r="BR86">
            <v>4961</v>
          </cell>
          <cell r="BT86">
            <v>104479</v>
          </cell>
          <cell r="BU86">
            <v>174336</v>
          </cell>
          <cell r="BW86">
            <v>0</v>
          </cell>
          <cell r="BX86">
            <v>0</v>
          </cell>
          <cell r="BY86">
            <v>0</v>
          </cell>
          <cell r="CA86">
            <v>0</v>
          </cell>
          <cell r="CB86">
            <v>0</v>
          </cell>
          <cell r="CD86">
            <v>0</v>
          </cell>
          <cell r="CE86">
            <v>0</v>
          </cell>
          <cell r="CG86">
            <v>3295292</v>
          </cell>
          <cell r="CH86">
            <v>4184998</v>
          </cell>
          <cell r="CJ86">
            <v>5726</v>
          </cell>
          <cell r="CK86">
            <v>4961</v>
          </cell>
          <cell r="CM86">
            <v>104479</v>
          </cell>
          <cell r="CN86">
            <v>174336</v>
          </cell>
          <cell r="CO86">
            <v>110205</v>
          </cell>
          <cell r="CP86">
            <v>179297</v>
          </cell>
          <cell r="CQ86">
            <v>0.8663988822913028</v>
          </cell>
          <cell r="CR86">
            <v>1</v>
          </cell>
          <cell r="CS86">
            <v>1</v>
          </cell>
          <cell r="CT86">
            <v>1.0549999999999999</v>
          </cell>
        </row>
        <row r="87">
          <cell r="A87">
            <v>3400123</v>
          </cell>
          <cell r="B87" t="str">
            <v>Randolph Hospital</v>
          </cell>
          <cell r="C87">
            <v>3</v>
          </cell>
          <cell r="D87">
            <v>36799</v>
          </cell>
          <cell r="E87">
            <v>12</v>
          </cell>
          <cell r="F87">
            <v>12</v>
          </cell>
          <cell r="G87">
            <v>1</v>
          </cell>
          <cell r="H87">
            <v>48413632</v>
          </cell>
          <cell r="I87">
            <v>83964963</v>
          </cell>
          <cell r="K87">
            <v>5852072</v>
          </cell>
          <cell r="L87">
            <v>4507874</v>
          </cell>
          <cell r="N87">
            <v>3130275</v>
          </cell>
          <cell r="O87">
            <v>2063704</v>
          </cell>
          <cell r="Z87">
            <v>48413632</v>
          </cell>
          <cell r="AA87">
            <v>83964963</v>
          </cell>
          <cell r="AC87">
            <v>5852072</v>
          </cell>
          <cell r="AD87">
            <v>4507874</v>
          </cell>
          <cell r="AF87">
            <v>3130275</v>
          </cell>
          <cell r="AG87">
            <v>2063704</v>
          </cell>
          <cell r="AK87">
            <v>0</v>
          </cell>
          <cell r="BD87">
            <v>0</v>
          </cell>
          <cell r="BE87">
            <v>0</v>
          </cell>
          <cell r="BG87">
            <v>0</v>
          </cell>
          <cell r="BH87">
            <v>0</v>
          </cell>
          <cell r="BJ87">
            <v>0</v>
          </cell>
          <cell r="BK87">
            <v>0</v>
          </cell>
          <cell r="BM87">
            <v>1</v>
          </cell>
          <cell r="BN87">
            <v>48413632</v>
          </cell>
          <cell r="BO87">
            <v>83964963</v>
          </cell>
          <cell r="BQ87">
            <v>5852072</v>
          </cell>
          <cell r="BR87">
            <v>4507874</v>
          </cell>
          <cell r="BT87">
            <v>3130275</v>
          </cell>
          <cell r="BU87">
            <v>2063704</v>
          </cell>
          <cell r="BW87">
            <v>0</v>
          </cell>
          <cell r="BX87">
            <v>0</v>
          </cell>
          <cell r="BY87">
            <v>0</v>
          </cell>
          <cell r="CA87">
            <v>0</v>
          </cell>
          <cell r="CB87">
            <v>0</v>
          </cell>
          <cell r="CD87">
            <v>0</v>
          </cell>
          <cell r="CE87">
            <v>0</v>
          </cell>
          <cell r="CG87">
            <v>48413632</v>
          </cell>
          <cell r="CH87">
            <v>83964963</v>
          </cell>
          <cell r="CJ87">
            <v>5852072</v>
          </cell>
          <cell r="CK87">
            <v>4507874</v>
          </cell>
          <cell r="CM87">
            <v>3130275</v>
          </cell>
          <cell r="CN87">
            <v>2063704</v>
          </cell>
          <cell r="CO87">
            <v>8982347</v>
          </cell>
          <cell r="CP87">
            <v>6571578</v>
          </cell>
          <cell r="CQ87">
            <v>0.77030391970570422</v>
          </cell>
          <cell r="CR87">
            <v>0.6592724281412975</v>
          </cell>
          <cell r="CS87">
            <v>0.73160999999999998</v>
          </cell>
          <cell r="CT87">
            <v>1.0549999999999999</v>
          </cell>
        </row>
        <row r="88">
          <cell r="A88">
            <v>3400124</v>
          </cell>
          <cell r="B88" t="str">
            <v>Good Hope Hospital</v>
          </cell>
          <cell r="C88">
            <v>3</v>
          </cell>
          <cell r="D88">
            <v>36799</v>
          </cell>
          <cell r="E88">
            <v>12</v>
          </cell>
          <cell r="F88">
            <v>12</v>
          </cell>
          <cell r="G88">
            <v>1</v>
          </cell>
          <cell r="H88">
            <v>13885763</v>
          </cell>
          <cell r="I88">
            <v>29247784</v>
          </cell>
          <cell r="K88">
            <v>1608089</v>
          </cell>
          <cell r="L88">
            <v>761779</v>
          </cell>
          <cell r="N88">
            <v>1044359</v>
          </cell>
          <cell r="O88">
            <v>424922</v>
          </cell>
          <cell r="T88">
            <v>403332</v>
          </cell>
          <cell r="U88">
            <v>237721</v>
          </cell>
          <cell r="Z88">
            <v>13885763</v>
          </cell>
          <cell r="AA88">
            <v>29247784</v>
          </cell>
          <cell r="AC88">
            <v>2011421</v>
          </cell>
          <cell r="AD88">
            <v>999500</v>
          </cell>
          <cell r="AF88">
            <v>1044359</v>
          </cell>
          <cell r="AG88">
            <v>424922</v>
          </cell>
          <cell r="AK88">
            <v>0</v>
          </cell>
          <cell r="BD88">
            <v>0</v>
          </cell>
          <cell r="BE88">
            <v>0</v>
          </cell>
          <cell r="BG88">
            <v>0</v>
          </cell>
          <cell r="BH88">
            <v>0</v>
          </cell>
          <cell r="BJ88">
            <v>0</v>
          </cell>
          <cell r="BK88">
            <v>0</v>
          </cell>
          <cell r="BM88">
            <v>1</v>
          </cell>
          <cell r="BN88">
            <v>13885763</v>
          </cell>
          <cell r="BO88">
            <v>29247784</v>
          </cell>
          <cell r="BQ88">
            <v>2011421</v>
          </cell>
          <cell r="BR88">
            <v>999500</v>
          </cell>
          <cell r="BT88">
            <v>1044359</v>
          </cell>
          <cell r="BU88">
            <v>424922</v>
          </cell>
          <cell r="BW88">
            <v>0</v>
          </cell>
          <cell r="BX88">
            <v>0</v>
          </cell>
          <cell r="BY88">
            <v>0</v>
          </cell>
          <cell r="CA88">
            <v>0</v>
          </cell>
          <cell r="CB88">
            <v>0</v>
          </cell>
          <cell r="CD88">
            <v>0</v>
          </cell>
          <cell r="CE88">
            <v>0</v>
          </cell>
          <cell r="CG88">
            <v>13885763</v>
          </cell>
          <cell r="CH88">
            <v>29247784</v>
          </cell>
          <cell r="CJ88">
            <v>2011421</v>
          </cell>
          <cell r="CK88">
            <v>999500</v>
          </cell>
          <cell r="CM88">
            <v>1044359</v>
          </cell>
          <cell r="CN88">
            <v>424922</v>
          </cell>
          <cell r="CO88">
            <v>3055780</v>
          </cell>
          <cell r="CP88">
            <v>1424422</v>
          </cell>
          <cell r="CQ88">
            <v>0.4969123818434828</v>
          </cell>
          <cell r="CR88">
            <v>0.40687349848088639</v>
          </cell>
          <cell r="CS88">
            <v>0.46614</v>
          </cell>
          <cell r="CT88">
            <v>1.0549999999999999</v>
          </cell>
        </row>
        <row r="89">
          <cell r="A89">
            <v>3400126</v>
          </cell>
          <cell r="B89" t="str">
            <v>Wilson Memorial Hospital</v>
          </cell>
          <cell r="C89">
            <v>3</v>
          </cell>
          <cell r="D89">
            <v>36799</v>
          </cell>
          <cell r="E89">
            <v>12</v>
          </cell>
          <cell r="F89">
            <v>12</v>
          </cell>
          <cell r="G89">
            <v>1</v>
          </cell>
          <cell r="H89">
            <v>64580540</v>
          </cell>
          <cell r="I89">
            <v>116085357</v>
          </cell>
          <cell r="K89">
            <v>8717029</v>
          </cell>
          <cell r="L89">
            <v>5754359</v>
          </cell>
          <cell r="N89">
            <v>5250940</v>
          </cell>
          <cell r="O89">
            <v>2500870</v>
          </cell>
          <cell r="Q89">
            <v>1512595</v>
          </cell>
          <cell r="R89">
            <v>1172592</v>
          </cell>
          <cell r="T89">
            <v>632723</v>
          </cell>
          <cell r="U89">
            <v>597611</v>
          </cell>
          <cell r="Z89">
            <v>66093135</v>
          </cell>
          <cell r="AA89">
            <v>117257949</v>
          </cell>
          <cell r="AC89">
            <v>9349752</v>
          </cell>
          <cell r="AD89">
            <v>6351970</v>
          </cell>
          <cell r="AF89">
            <v>5250940</v>
          </cell>
          <cell r="AG89">
            <v>2500870</v>
          </cell>
          <cell r="AK89">
            <v>0</v>
          </cell>
          <cell r="BD89">
            <v>0</v>
          </cell>
          <cell r="BE89">
            <v>0</v>
          </cell>
          <cell r="BG89">
            <v>0</v>
          </cell>
          <cell r="BH89">
            <v>0</v>
          </cell>
          <cell r="BJ89">
            <v>0</v>
          </cell>
          <cell r="BK89">
            <v>0</v>
          </cell>
          <cell r="BM89">
            <v>1</v>
          </cell>
          <cell r="BN89">
            <v>66093135</v>
          </cell>
          <cell r="BO89">
            <v>117257949</v>
          </cell>
          <cell r="BQ89">
            <v>9349752</v>
          </cell>
          <cell r="BR89">
            <v>6351970</v>
          </cell>
          <cell r="BT89">
            <v>5250940</v>
          </cell>
          <cell r="BU89">
            <v>2500870</v>
          </cell>
          <cell r="BW89">
            <v>0</v>
          </cell>
          <cell r="BX89">
            <v>0</v>
          </cell>
          <cell r="BY89">
            <v>0</v>
          </cell>
          <cell r="CA89">
            <v>0</v>
          </cell>
          <cell r="CB89">
            <v>0</v>
          </cell>
          <cell r="CD89">
            <v>0</v>
          </cell>
          <cell r="CE89">
            <v>0</v>
          </cell>
          <cell r="CG89">
            <v>66093135</v>
          </cell>
          <cell r="CH89">
            <v>117257949</v>
          </cell>
          <cell r="CJ89">
            <v>9349752</v>
          </cell>
          <cell r="CK89">
            <v>6351970</v>
          </cell>
          <cell r="CM89">
            <v>5250940</v>
          </cell>
          <cell r="CN89">
            <v>2500870</v>
          </cell>
          <cell r="CO89">
            <v>14600692</v>
          </cell>
          <cell r="CP89">
            <v>8852840</v>
          </cell>
          <cell r="CQ89">
            <v>0.67937309994960293</v>
          </cell>
          <cell r="CR89">
            <v>0.47627091530278387</v>
          </cell>
          <cell r="CS89">
            <v>0.60633000000000004</v>
          </cell>
          <cell r="CT89">
            <v>1.0549999999999999</v>
          </cell>
        </row>
        <row r="90">
          <cell r="A90">
            <v>3400127</v>
          </cell>
          <cell r="B90" t="str">
            <v>Granville Medical Center</v>
          </cell>
          <cell r="C90">
            <v>4</v>
          </cell>
          <cell r="D90">
            <v>36799</v>
          </cell>
          <cell r="E90">
            <v>12</v>
          </cell>
          <cell r="F90">
            <v>12</v>
          </cell>
          <cell r="G90">
            <v>1</v>
          </cell>
          <cell r="H90">
            <v>18784218</v>
          </cell>
          <cell r="I90">
            <v>32548245</v>
          </cell>
          <cell r="K90">
            <v>1978663</v>
          </cell>
          <cell r="L90">
            <v>1775343</v>
          </cell>
          <cell r="N90">
            <v>1476893</v>
          </cell>
          <cell r="O90">
            <v>711916</v>
          </cell>
          <cell r="Z90">
            <v>18784218</v>
          </cell>
          <cell r="AA90">
            <v>32548245</v>
          </cell>
          <cell r="AC90">
            <v>1978663</v>
          </cell>
          <cell r="AD90">
            <v>1775343</v>
          </cell>
          <cell r="AF90">
            <v>1476893</v>
          </cell>
          <cell r="AG90">
            <v>711916</v>
          </cell>
          <cell r="AK90">
            <v>0</v>
          </cell>
          <cell r="BD90">
            <v>0</v>
          </cell>
          <cell r="BE90">
            <v>0</v>
          </cell>
          <cell r="BG90">
            <v>0</v>
          </cell>
          <cell r="BH90">
            <v>0</v>
          </cell>
          <cell r="BJ90">
            <v>0</v>
          </cell>
          <cell r="BK90">
            <v>0</v>
          </cell>
          <cell r="BM90">
            <v>1</v>
          </cell>
          <cell r="BN90">
            <v>18784218</v>
          </cell>
          <cell r="BO90">
            <v>32548245</v>
          </cell>
          <cell r="BQ90">
            <v>1978663</v>
          </cell>
          <cell r="BR90">
            <v>1775343</v>
          </cell>
          <cell r="BT90">
            <v>1476893</v>
          </cell>
          <cell r="BU90">
            <v>711916</v>
          </cell>
          <cell r="BW90">
            <v>0</v>
          </cell>
          <cell r="BX90">
            <v>0</v>
          </cell>
          <cell r="BY90">
            <v>0</v>
          </cell>
          <cell r="CA90">
            <v>0</v>
          </cell>
          <cell r="CB90">
            <v>0</v>
          </cell>
          <cell r="CD90">
            <v>0</v>
          </cell>
          <cell r="CE90">
            <v>0</v>
          </cell>
          <cell r="CG90">
            <v>18784218</v>
          </cell>
          <cell r="CH90">
            <v>32548245</v>
          </cell>
          <cell r="CJ90">
            <v>1978663</v>
          </cell>
          <cell r="CK90">
            <v>1775343</v>
          </cell>
          <cell r="CM90">
            <v>1476893</v>
          </cell>
          <cell r="CN90">
            <v>711916</v>
          </cell>
          <cell r="CO90">
            <v>3455556</v>
          </cell>
          <cell r="CP90">
            <v>2487259</v>
          </cell>
          <cell r="CQ90">
            <v>0.89724374489238445</v>
          </cell>
          <cell r="CR90">
            <v>0.48203627480122119</v>
          </cell>
          <cell r="CS90">
            <v>0.71978500000000001</v>
          </cell>
          <cell r="CT90">
            <v>1.0549999999999999</v>
          </cell>
        </row>
        <row r="91">
          <cell r="A91">
            <v>3400129</v>
          </cell>
          <cell r="B91" t="str">
            <v>Lake Norman Regional Medical</v>
          </cell>
          <cell r="C91">
            <v>3</v>
          </cell>
          <cell r="D91">
            <v>36799</v>
          </cell>
          <cell r="E91">
            <v>12</v>
          </cell>
          <cell r="F91">
            <v>12</v>
          </cell>
          <cell r="G91">
            <v>1</v>
          </cell>
          <cell r="H91">
            <v>36185360</v>
          </cell>
          <cell r="I91">
            <v>127079496</v>
          </cell>
          <cell r="K91">
            <v>4271850</v>
          </cell>
          <cell r="L91">
            <v>1511608</v>
          </cell>
          <cell r="N91">
            <v>1830836</v>
          </cell>
          <cell r="O91">
            <v>465766</v>
          </cell>
          <cell r="Z91">
            <v>36185360</v>
          </cell>
          <cell r="AA91">
            <v>127079496</v>
          </cell>
          <cell r="AC91">
            <v>4271850</v>
          </cell>
          <cell r="AD91">
            <v>1511608</v>
          </cell>
          <cell r="AF91">
            <v>1830836</v>
          </cell>
          <cell r="AG91">
            <v>465766</v>
          </cell>
          <cell r="AK91">
            <v>0</v>
          </cell>
          <cell r="BD91">
            <v>0</v>
          </cell>
          <cell r="BE91">
            <v>0</v>
          </cell>
          <cell r="BG91">
            <v>0</v>
          </cell>
          <cell r="BH91">
            <v>0</v>
          </cell>
          <cell r="BJ91">
            <v>0</v>
          </cell>
          <cell r="BK91">
            <v>0</v>
          </cell>
          <cell r="BM91">
            <v>1</v>
          </cell>
          <cell r="BN91">
            <v>36185360</v>
          </cell>
          <cell r="BO91">
            <v>127079496</v>
          </cell>
          <cell r="BQ91">
            <v>4271850</v>
          </cell>
          <cell r="BR91">
            <v>1511608</v>
          </cell>
          <cell r="BT91">
            <v>1830836</v>
          </cell>
          <cell r="BU91">
            <v>465766</v>
          </cell>
          <cell r="BW91">
            <v>0</v>
          </cell>
          <cell r="BX91">
            <v>0</v>
          </cell>
          <cell r="BY91">
            <v>0</v>
          </cell>
          <cell r="CA91">
            <v>0</v>
          </cell>
          <cell r="CB91">
            <v>0</v>
          </cell>
          <cell r="CD91">
            <v>0</v>
          </cell>
          <cell r="CE91">
            <v>0</v>
          </cell>
          <cell r="CG91">
            <v>36185360</v>
          </cell>
          <cell r="CH91">
            <v>127079496</v>
          </cell>
          <cell r="CJ91">
            <v>4271850</v>
          </cell>
          <cell r="CK91">
            <v>1511608</v>
          </cell>
          <cell r="CM91">
            <v>1830836</v>
          </cell>
          <cell r="CN91">
            <v>465766</v>
          </cell>
          <cell r="CO91">
            <v>6102686</v>
          </cell>
          <cell r="CP91">
            <v>1977374</v>
          </cell>
          <cell r="CQ91">
            <v>0.35385324859253015</v>
          </cell>
          <cell r="CR91">
            <v>0.25440072185602641</v>
          </cell>
          <cell r="CS91">
            <v>0.324017</v>
          </cell>
          <cell r="CT91">
            <v>1.0549999999999999</v>
          </cell>
        </row>
        <row r="92">
          <cell r="A92">
            <v>3400130</v>
          </cell>
          <cell r="B92" t="str">
            <v>Union Regional Medical Center</v>
          </cell>
          <cell r="C92">
            <v>4</v>
          </cell>
          <cell r="D92">
            <v>36891</v>
          </cell>
          <cell r="E92">
            <v>12</v>
          </cell>
          <cell r="F92">
            <v>3</v>
          </cell>
          <cell r="G92">
            <v>0.25</v>
          </cell>
          <cell r="H92">
            <v>47276646</v>
          </cell>
          <cell r="I92">
            <v>96106303</v>
          </cell>
          <cell r="K92">
            <v>7748016</v>
          </cell>
          <cell r="L92">
            <v>4171762</v>
          </cell>
          <cell r="N92">
            <v>3844367</v>
          </cell>
          <cell r="O92">
            <v>1684808</v>
          </cell>
          <cell r="Z92">
            <v>47276646</v>
          </cell>
          <cell r="AA92">
            <v>96106303</v>
          </cell>
          <cell r="AC92">
            <v>7748016</v>
          </cell>
          <cell r="AD92">
            <v>4171762</v>
          </cell>
          <cell r="AF92">
            <v>3844367</v>
          </cell>
          <cell r="AG92">
            <v>1684808</v>
          </cell>
          <cell r="AI92">
            <v>12</v>
          </cell>
          <cell r="AJ92">
            <v>9</v>
          </cell>
          <cell r="AK92">
            <v>0.75</v>
          </cell>
          <cell r="AL92">
            <v>49947572</v>
          </cell>
          <cell r="AM92">
            <v>105509209</v>
          </cell>
          <cell r="AO92">
            <v>9294149</v>
          </cell>
          <cell r="AP92">
            <v>5266357</v>
          </cell>
          <cell r="AR92">
            <v>3713747</v>
          </cell>
          <cell r="AS92">
            <v>1593923</v>
          </cell>
          <cell r="BD92">
            <v>49947572</v>
          </cell>
          <cell r="BE92">
            <v>105509209</v>
          </cell>
          <cell r="BG92">
            <v>9294149</v>
          </cell>
          <cell r="BH92">
            <v>5266357</v>
          </cell>
          <cell r="BJ92">
            <v>3713747</v>
          </cell>
          <cell r="BK92">
            <v>1593923</v>
          </cell>
          <cell r="BM92">
            <v>0.25</v>
          </cell>
          <cell r="BN92">
            <v>11819161.5</v>
          </cell>
          <cell r="BO92">
            <v>24026575.75</v>
          </cell>
          <cell r="BQ92">
            <v>1937004</v>
          </cell>
          <cell r="BR92">
            <v>1042940.5</v>
          </cell>
          <cell r="BT92">
            <v>961091.75</v>
          </cell>
          <cell r="BU92">
            <v>421202</v>
          </cell>
          <cell r="BW92">
            <v>0.75</v>
          </cell>
          <cell r="BX92">
            <v>37460679</v>
          </cell>
          <cell r="BY92">
            <v>79131906.75</v>
          </cell>
          <cell r="CA92">
            <v>6970611.75</v>
          </cell>
          <cell r="CB92">
            <v>3949767.75</v>
          </cell>
          <cell r="CD92">
            <v>2785310.25</v>
          </cell>
          <cell r="CE92">
            <v>1195442.25</v>
          </cell>
          <cell r="CG92">
            <v>49279840.5</v>
          </cell>
          <cell r="CH92">
            <v>103158482.5</v>
          </cell>
          <cell r="CJ92">
            <v>8907615.75</v>
          </cell>
          <cell r="CK92">
            <v>4992708.25</v>
          </cell>
          <cell r="CM92">
            <v>3746402</v>
          </cell>
          <cell r="CN92">
            <v>1616644.25</v>
          </cell>
          <cell r="CO92">
            <v>12654017.75</v>
          </cell>
          <cell r="CP92">
            <v>6609352.5</v>
          </cell>
          <cell r="CQ92">
            <v>0.56049883494357067</v>
          </cell>
          <cell r="CR92">
            <v>0.431519161584902</v>
          </cell>
          <cell r="CS92">
            <v>0.52231300000000003</v>
          </cell>
          <cell r="CT92">
            <v>1.05</v>
          </cell>
        </row>
        <row r="93">
          <cell r="A93">
            <v>3400131</v>
          </cell>
          <cell r="B93" t="str">
            <v>Craven Regional Hospital</v>
          </cell>
          <cell r="C93">
            <v>4</v>
          </cell>
          <cell r="D93">
            <v>36799</v>
          </cell>
          <cell r="E93">
            <v>12</v>
          </cell>
          <cell r="F93">
            <v>12</v>
          </cell>
          <cell r="G93">
            <v>1</v>
          </cell>
          <cell r="H93">
            <v>113723675</v>
          </cell>
          <cell r="I93">
            <v>216779813</v>
          </cell>
          <cell r="K93">
            <v>17535626</v>
          </cell>
          <cell r="L93">
            <v>9245959</v>
          </cell>
          <cell r="N93">
            <v>5999618</v>
          </cell>
          <cell r="O93">
            <v>3210936</v>
          </cell>
          <cell r="Z93">
            <v>113723675</v>
          </cell>
          <cell r="AA93">
            <v>216779813</v>
          </cell>
          <cell r="AC93">
            <v>17535626</v>
          </cell>
          <cell r="AD93">
            <v>9245959</v>
          </cell>
          <cell r="AF93">
            <v>5999618</v>
          </cell>
          <cell r="AG93">
            <v>3210936</v>
          </cell>
          <cell r="AK93">
            <v>0</v>
          </cell>
          <cell r="BD93">
            <v>0</v>
          </cell>
          <cell r="BE93">
            <v>0</v>
          </cell>
          <cell r="BG93">
            <v>0</v>
          </cell>
          <cell r="BH93">
            <v>0</v>
          </cell>
          <cell r="BJ93">
            <v>0</v>
          </cell>
          <cell r="BK93">
            <v>0</v>
          </cell>
          <cell r="BM93">
            <v>1</v>
          </cell>
          <cell r="BN93">
            <v>113723675</v>
          </cell>
          <cell r="BO93">
            <v>216779813</v>
          </cell>
          <cell r="BQ93">
            <v>17535626</v>
          </cell>
          <cell r="BR93">
            <v>9245959</v>
          </cell>
          <cell r="BT93">
            <v>5999618</v>
          </cell>
          <cell r="BU93">
            <v>3210936</v>
          </cell>
          <cell r="BW93">
            <v>0</v>
          </cell>
          <cell r="BX93">
            <v>0</v>
          </cell>
          <cell r="BY93">
            <v>0</v>
          </cell>
          <cell r="CA93">
            <v>0</v>
          </cell>
          <cell r="CB93">
            <v>0</v>
          </cell>
          <cell r="CD93">
            <v>0</v>
          </cell>
          <cell r="CE93">
            <v>0</v>
          </cell>
          <cell r="CG93">
            <v>113723675</v>
          </cell>
          <cell r="CH93">
            <v>216779813</v>
          </cell>
          <cell r="CJ93">
            <v>17535626</v>
          </cell>
          <cell r="CK93">
            <v>9245959</v>
          </cell>
          <cell r="CM93">
            <v>5999618</v>
          </cell>
          <cell r="CN93">
            <v>3210936</v>
          </cell>
          <cell r="CO93">
            <v>23535244</v>
          </cell>
          <cell r="CP93">
            <v>12456895</v>
          </cell>
          <cell r="CQ93">
            <v>0.52726711894973122</v>
          </cell>
          <cell r="CR93">
            <v>0.53519007376802985</v>
          </cell>
          <cell r="CS93">
            <v>0.52928699999999995</v>
          </cell>
          <cell r="CT93">
            <v>1.0549999999999999</v>
          </cell>
        </row>
        <row r="94">
          <cell r="A94">
            <v>3400132</v>
          </cell>
          <cell r="B94" t="str">
            <v>Maria Parham Hospital</v>
          </cell>
          <cell r="C94">
            <v>3</v>
          </cell>
          <cell r="D94">
            <v>36799</v>
          </cell>
          <cell r="E94">
            <v>12</v>
          </cell>
          <cell r="F94">
            <v>12</v>
          </cell>
          <cell r="G94">
            <v>1</v>
          </cell>
          <cell r="H94">
            <v>32966077</v>
          </cell>
          <cell r="I94">
            <v>65593602</v>
          </cell>
          <cell r="K94">
            <v>6105297</v>
          </cell>
          <cell r="L94">
            <v>3090318</v>
          </cell>
          <cell r="N94">
            <v>3653431</v>
          </cell>
          <cell r="O94">
            <v>1875071</v>
          </cell>
          <cell r="Q94">
            <v>0</v>
          </cell>
          <cell r="R94">
            <v>0</v>
          </cell>
          <cell r="T94">
            <v>0</v>
          </cell>
          <cell r="U94">
            <v>0</v>
          </cell>
          <cell r="Z94">
            <v>32966077</v>
          </cell>
          <cell r="AA94">
            <v>65593602</v>
          </cell>
          <cell r="AC94">
            <v>6105297</v>
          </cell>
          <cell r="AD94">
            <v>3090318</v>
          </cell>
          <cell r="AF94">
            <v>3653431</v>
          </cell>
          <cell r="AG94">
            <v>1875071</v>
          </cell>
          <cell r="AK94">
            <v>0</v>
          </cell>
          <cell r="BD94">
            <v>0</v>
          </cell>
          <cell r="BE94">
            <v>0</v>
          </cell>
          <cell r="BG94">
            <v>0</v>
          </cell>
          <cell r="BH94">
            <v>0</v>
          </cell>
          <cell r="BJ94">
            <v>0</v>
          </cell>
          <cell r="BK94">
            <v>0</v>
          </cell>
          <cell r="BM94">
            <v>1</v>
          </cell>
          <cell r="BN94">
            <v>32966077</v>
          </cell>
          <cell r="BO94">
            <v>65593602</v>
          </cell>
          <cell r="BQ94">
            <v>6105297</v>
          </cell>
          <cell r="BR94">
            <v>3090318</v>
          </cell>
          <cell r="BT94">
            <v>3653431</v>
          </cell>
          <cell r="BU94">
            <v>1875071</v>
          </cell>
          <cell r="BW94">
            <v>0</v>
          </cell>
          <cell r="BX94">
            <v>0</v>
          </cell>
          <cell r="BY94">
            <v>0</v>
          </cell>
          <cell r="CA94">
            <v>0</v>
          </cell>
          <cell r="CB94">
            <v>0</v>
          </cell>
          <cell r="CD94">
            <v>0</v>
          </cell>
          <cell r="CE94">
            <v>0</v>
          </cell>
          <cell r="CG94">
            <v>32966077</v>
          </cell>
          <cell r="CH94">
            <v>65593602</v>
          </cell>
          <cell r="CJ94">
            <v>6105297</v>
          </cell>
          <cell r="CK94">
            <v>3090318</v>
          </cell>
          <cell r="CM94">
            <v>3653431</v>
          </cell>
          <cell r="CN94">
            <v>1875071</v>
          </cell>
          <cell r="CO94">
            <v>9758728</v>
          </cell>
          <cell r="CP94">
            <v>4965389</v>
          </cell>
          <cell r="CQ94">
            <v>0.50616997010956222</v>
          </cell>
          <cell r="CR94">
            <v>0.51323564068953265</v>
          </cell>
          <cell r="CS94">
            <v>0.50881500000000002</v>
          </cell>
          <cell r="CT94">
            <v>1.0549999999999999</v>
          </cell>
        </row>
        <row r="95">
          <cell r="A95">
            <v>3400133</v>
          </cell>
          <cell r="B95" t="str">
            <v>Martin General Hospital</v>
          </cell>
          <cell r="C95">
            <v>3</v>
          </cell>
          <cell r="D95">
            <v>37011</v>
          </cell>
          <cell r="E95">
            <v>12</v>
          </cell>
          <cell r="F95">
            <v>12</v>
          </cell>
          <cell r="G95">
            <v>1</v>
          </cell>
          <cell r="H95">
            <v>16108209</v>
          </cell>
          <cell r="I95">
            <v>40328501</v>
          </cell>
          <cell r="K95">
            <v>3184113</v>
          </cell>
          <cell r="L95">
            <v>852168</v>
          </cell>
          <cell r="N95">
            <v>4007268</v>
          </cell>
          <cell r="O95">
            <v>1924153</v>
          </cell>
          <cell r="Z95">
            <v>16108209</v>
          </cell>
          <cell r="AA95">
            <v>40328501</v>
          </cell>
          <cell r="AC95">
            <v>3184113</v>
          </cell>
          <cell r="AD95">
            <v>852168</v>
          </cell>
          <cell r="AF95">
            <v>4007268</v>
          </cell>
          <cell r="AG95">
            <v>1924153</v>
          </cell>
          <cell r="AK95">
            <v>0</v>
          </cell>
          <cell r="BD95">
            <v>0</v>
          </cell>
          <cell r="BE95">
            <v>0</v>
          </cell>
          <cell r="BG95">
            <v>0</v>
          </cell>
          <cell r="BH95">
            <v>0</v>
          </cell>
          <cell r="BJ95">
            <v>0</v>
          </cell>
          <cell r="BK95">
            <v>0</v>
          </cell>
          <cell r="BM95">
            <v>1</v>
          </cell>
          <cell r="BN95">
            <v>16108209</v>
          </cell>
          <cell r="BO95">
            <v>40328501</v>
          </cell>
          <cell r="BQ95">
            <v>3184113</v>
          </cell>
          <cell r="BR95">
            <v>852168</v>
          </cell>
          <cell r="BT95">
            <v>4007268</v>
          </cell>
          <cell r="BU95">
            <v>1924153</v>
          </cell>
          <cell r="BW95">
            <v>0</v>
          </cell>
          <cell r="BX95">
            <v>0</v>
          </cell>
          <cell r="BY95">
            <v>0</v>
          </cell>
          <cell r="CA95">
            <v>0</v>
          </cell>
          <cell r="CB95">
            <v>0</v>
          </cell>
          <cell r="CD95">
            <v>0</v>
          </cell>
          <cell r="CE95">
            <v>0</v>
          </cell>
          <cell r="CG95">
            <v>16108209</v>
          </cell>
          <cell r="CH95">
            <v>40328501</v>
          </cell>
          <cell r="CJ95">
            <v>3184113</v>
          </cell>
          <cell r="CK95">
            <v>852168</v>
          </cell>
          <cell r="CM95">
            <v>4007268</v>
          </cell>
          <cell r="CN95">
            <v>1924153</v>
          </cell>
          <cell r="CO95">
            <v>7191381</v>
          </cell>
          <cell r="CP95">
            <v>2776321</v>
          </cell>
          <cell r="CQ95">
            <v>0.26763120529956064</v>
          </cell>
          <cell r="CR95">
            <v>0.48016578876181976</v>
          </cell>
          <cell r="CS95">
            <v>0.38606200000000002</v>
          </cell>
          <cell r="CT95">
            <v>1.044</v>
          </cell>
        </row>
        <row r="96">
          <cell r="A96">
            <v>3400141</v>
          </cell>
          <cell r="B96" t="str">
            <v>New Hanover Memorial Hospital</v>
          </cell>
          <cell r="C96">
            <v>4</v>
          </cell>
          <cell r="D96">
            <v>36799</v>
          </cell>
          <cell r="E96">
            <v>12</v>
          </cell>
          <cell r="F96">
            <v>12</v>
          </cell>
          <cell r="G96">
            <v>1</v>
          </cell>
          <cell r="H96">
            <v>28753048</v>
          </cell>
          <cell r="I96">
            <v>641210043</v>
          </cell>
          <cell r="K96">
            <v>54185319</v>
          </cell>
          <cell r="L96">
            <v>25498870</v>
          </cell>
          <cell r="N96">
            <v>21363807</v>
          </cell>
          <cell r="O96">
            <v>9757850</v>
          </cell>
          <cell r="T96">
            <v>3120267</v>
          </cell>
          <cell r="U96">
            <v>2746988</v>
          </cell>
          <cell r="Z96">
            <v>28753048</v>
          </cell>
          <cell r="AA96">
            <v>641210043</v>
          </cell>
          <cell r="AC96">
            <v>57305586</v>
          </cell>
          <cell r="AD96">
            <v>28245858</v>
          </cell>
          <cell r="AF96">
            <v>21363807</v>
          </cell>
          <cell r="AG96">
            <v>9757850</v>
          </cell>
          <cell r="AK96">
            <v>0</v>
          </cell>
          <cell r="AL96">
            <v>0</v>
          </cell>
          <cell r="AM96">
            <v>0</v>
          </cell>
          <cell r="AO96">
            <v>0</v>
          </cell>
          <cell r="AP96">
            <v>0</v>
          </cell>
          <cell r="AR96">
            <v>0</v>
          </cell>
          <cell r="AS96">
            <v>0</v>
          </cell>
          <cell r="BD96">
            <v>0</v>
          </cell>
          <cell r="BE96">
            <v>0</v>
          </cell>
          <cell r="BG96">
            <v>0</v>
          </cell>
          <cell r="BH96">
            <v>0</v>
          </cell>
          <cell r="BJ96">
            <v>0</v>
          </cell>
          <cell r="BK96">
            <v>0</v>
          </cell>
          <cell r="BM96">
            <v>1</v>
          </cell>
          <cell r="BN96">
            <v>28753048</v>
          </cell>
          <cell r="BO96">
            <v>641210043</v>
          </cell>
          <cell r="BQ96">
            <v>57305586</v>
          </cell>
          <cell r="BR96">
            <v>28245858</v>
          </cell>
          <cell r="BT96">
            <v>21363807</v>
          </cell>
          <cell r="BU96">
            <v>9757850</v>
          </cell>
          <cell r="BW96">
            <v>0</v>
          </cell>
          <cell r="BX96">
            <v>0</v>
          </cell>
          <cell r="BY96">
            <v>0</v>
          </cell>
          <cell r="CA96">
            <v>0</v>
          </cell>
          <cell r="CB96">
            <v>0</v>
          </cell>
          <cell r="CD96">
            <v>0</v>
          </cell>
          <cell r="CE96">
            <v>0</v>
          </cell>
          <cell r="CG96">
            <v>28753048</v>
          </cell>
          <cell r="CH96">
            <v>641210043</v>
          </cell>
          <cell r="CJ96">
            <v>57305586</v>
          </cell>
          <cell r="CK96">
            <v>28245858</v>
          </cell>
          <cell r="CM96">
            <v>21363807</v>
          </cell>
          <cell r="CN96">
            <v>9757850</v>
          </cell>
          <cell r="CO96">
            <v>78669393</v>
          </cell>
          <cell r="CP96">
            <v>38003708</v>
          </cell>
          <cell r="CQ96">
            <v>0.49289885980748893</v>
          </cell>
          <cell r="CR96">
            <v>0.45674677738850572</v>
          </cell>
          <cell r="CS96">
            <v>0.48308099999999998</v>
          </cell>
          <cell r="CT96">
            <v>1.0549999999999999</v>
          </cell>
        </row>
        <row r="97">
          <cell r="A97">
            <v>3400142</v>
          </cell>
          <cell r="B97" t="str">
            <v>Carteret General Hospital</v>
          </cell>
          <cell r="C97">
            <v>4</v>
          </cell>
          <cell r="D97">
            <v>36799</v>
          </cell>
          <cell r="E97">
            <v>12</v>
          </cell>
          <cell r="F97">
            <v>12</v>
          </cell>
          <cell r="G97">
            <v>1</v>
          </cell>
          <cell r="H97">
            <v>42958929</v>
          </cell>
          <cell r="I97">
            <v>78625538</v>
          </cell>
          <cell r="K97">
            <v>4884699</v>
          </cell>
          <cell r="L97">
            <v>3195927</v>
          </cell>
          <cell r="N97">
            <v>2726038</v>
          </cell>
          <cell r="O97">
            <v>1409729</v>
          </cell>
          <cell r="Z97">
            <v>42958929</v>
          </cell>
          <cell r="AA97">
            <v>78625538</v>
          </cell>
          <cell r="AC97">
            <v>4884699</v>
          </cell>
          <cell r="AD97">
            <v>3195927</v>
          </cell>
          <cell r="AF97">
            <v>2726038</v>
          </cell>
          <cell r="AG97">
            <v>1409729</v>
          </cell>
          <cell r="AK97">
            <v>0</v>
          </cell>
          <cell r="BD97">
            <v>0</v>
          </cell>
          <cell r="BE97">
            <v>0</v>
          </cell>
          <cell r="BG97">
            <v>0</v>
          </cell>
          <cell r="BH97">
            <v>0</v>
          </cell>
          <cell r="BJ97">
            <v>0</v>
          </cell>
          <cell r="BK97">
            <v>0</v>
          </cell>
          <cell r="BM97">
            <v>1</v>
          </cell>
          <cell r="BN97">
            <v>42958929</v>
          </cell>
          <cell r="BO97">
            <v>78625538</v>
          </cell>
          <cell r="BQ97">
            <v>4884699</v>
          </cell>
          <cell r="BR97">
            <v>3195927</v>
          </cell>
          <cell r="BT97">
            <v>2726038</v>
          </cell>
          <cell r="BU97">
            <v>1409729</v>
          </cell>
          <cell r="BW97">
            <v>0</v>
          </cell>
          <cell r="BX97">
            <v>0</v>
          </cell>
          <cell r="BY97">
            <v>0</v>
          </cell>
          <cell r="CA97">
            <v>0</v>
          </cell>
          <cell r="CB97">
            <v>0</v>
          </cell>
          <cell r="CD97">
            <v>0</v>
          </cell>
          <cell r="CE97">
            <v>0</v>
          </cell>
          <cell r="CG97">
            <v>42958929</v>
          </cell>
          <cell r="CH97">
            <v>78625538</v>
          </cell>
          <cell r="CJ97">
            <v>4884699</v>
          </cell>
          <cell r="CK97">
            <v>3195927</v>
          </cell>
          <cell r="CM97">
            <v>2726038</v>
          </cell>
          <cell r="CN97">
            <v>1409729</v>
          </cell>
          <cell r="CO97">
            <v>7610737</v>
          </cell>
          <cell r="CP97">
            <v>4605656</v>
          </cell>
          <cell r="CQ97">
            <v>0.65427306779803629</v>
          </cell>
          <cell r="CR97">
            <v>0.5171347574758679</v>
          </cell>
          <cell r="CS97">
            <v>0.60515200000000002</v>
          </cell>
          <cell r="CT97">
            <v>1.0549999999999999</v>
          </cell>
        </row>
        <row r="98">
          <cell r="A98">
            <v>3400143</v>
          </cell>
          <cell r="B98" t="str">
            <v>Catawba Valley Medical Center</v>
          </cell>
          <cell r="C98">
            <v>4</v>
          </cell>
          <cell r="D98">
            <v>36707</v>
          </cell>
          <cell r="E98">
            <v>12</v>
          </cell>
          <cell r="F98">
            <v>12</v>
          </cell>
          <cell r="G98">
            <v>1</v>
          </cell>
          <cell r="H98">
            <v>76248543</v>
          </cell>
          <cell r="I98">
            <v>148572246</v>
          </cell>
          <cell r="K98">
            <v>12393645</v>
          </cell>
          <cell r="L98">
            <v>8596342</v>
          </cell>
          <cell r="N98">
            <v>5581170</v>
          </cell>
          <cell r="O98">
            <v>2186685</v>
          </cell>
          <cell r="Q98">
            <v>6573954</v>
          </cell>
          <cell r="R98">
            <v>4987109</v>
          </cell>
          <cell r="T98">
            <v>1071572</v>
          </cell>
          <cell r="U98">
            <v>984140</v>
          </cell>
          <cell r="Z98">
            <v>82822497</v>
          </cell>
          <cell r="AA98">
            <v>153559355</v>
          </cell>
          <cell r="AC98">
            <v>13465217</v>
          </cell>
          <cell r="AD98">
            <v>9580482</v>
          </cell>
          <cell r="AF98">
            <v>5581170</v>
          </cell>
          <cell r="AG98">
            <v>2186685</v>
          </cell>
          <cell r="AK98">
            <v>0</v>
          </cell>
          <cell r="BD98">
            <v>0</v>
          </cell>
          <cell r="BE98">
            <v>0</v>
          </cell>
          <cell r="BG98">
            <v>0</v>
          </cell>
          <cell r="BH98">
            <v>0</v>
          </cell>
          <cell r="BJ98">
            <v>0</v>
          </cell>
          <cell r="BK98">
            <v>0</v>
          </cell>
          <cell r="BM98">
            <v>1</v>
          </cell>
          <cell r="BN98">
            <v>82822497</v>
          </cell>
          <cell r="BO98">
            <v>153559355</v>
          </cell>
          <cell r="BQ98">
            <v>13465217</v>
          </cell>
          <cell r="BR98">
            <v>9580482</v>
          </cell>
          <cell r="BT98">
            <v>5581170</v>
          </cell>
          <cell r="BU98">
            <v>2186685</v>
          </cell>
          <cell r="BW98">
            <v>0</v>
          </cell>
          <cell r="BX98">
            <v>0</v>
          </cell>
          <cell r="BY98">
            <v>0</v>
          </cell>
          <cell r="CA98">
            <v>0</v>
          </cell>
          <cell r="CB98">
            <v>0</v>
          </cell>
          <cell r="CD98">
            <v>0</v>
          </cell>
          <cell r="CE98">
            <v>0</v>
          </cell>
          <cell r="CG98">
            <v>82822497</v>
          </cell>
          <cell r="CH98">
            <v>153559355</v>
          </cell>
          <cell r="CJ98">
            <v>13465217</v>
          </cell>
          <cell r="CK98">
            <v>9580482</v>
          </cell>
          <cell r="CM98">
            <v>5581170</v>
          </cell>
          <cell r="CN98">
            <v>2186685</v>
          </cell>
          <cell r="CO98">
            <v>19046387</v>
          </cell>
          <cell r="CP98">
            <v>11767167</v>
          </cell>
          <cell r="CQ98">
            <v>0.71149852245233036</v>
          </cell>
          <cell r="CR98">
            <v>0.39179688129908247</v>
          </cell>
          <cell r="CS98">
            <v>0.61781600000000003</v>
          </cell>
          <cell r="CT98">
            <v>1.06</v>
          </cell>
        </row>
        <row r="99">
          <cell r="A99">
            <v>3400144</v>
          </cell>
          <cell r="B99" t="str">
            <v>Davis Medical Center</v>
          </cell>
          <cell r="C99">
            <v>3</v>
          </cell>
          <cell r="D99">
            <v>36799</v>
          </cell>
          <cell r="E99">
            <v>12</v>
          </cell>
          <cell r="F99">
            <v>5</v>
          </cell>
          <cell r="G99">
            <v>0.41666666666666669</v>
          </cell>
          <cell r="H99">
            <v>30246235</v>
          </cell>
          <cell r="I99">
            <v>71138204</v>
          </cell>
          <cell r="K99">
            <v>6382803</v>
          </cell>
          <cell r="L99">
            <v>3122375</v>
          </cell>
          <cell r="N99">
            <v>3586104</v>
          </cell>
          <cell r="O99">
            <v>1372552</v>
          </cell>
          <cell r="Q99">
            <v>1406685</v>
          </cell>
          <cell r="R99">
            <v>1671039</v>
          </cell>
          <cell r="T99">
            <v>416658</v>
          </cell>
          <cell r="U99">
            <v>251179</v>
          </cell>
          <cell r="Z99">
            <v>31652920</v>
          </cell>
          <cell r="AA99">
            <v>72809243</v>
          </cell>
          <cell r="AC99">
            <v>6799461</v>
          </cell>
          <cell r="AD99">
            <v>3373554</v>
          </cell>
          <cell r="AF99">
            <v>3586104</v>
          </cell>
          <cell r="AG99">
            <v>1372552</v>
          </cell>
          <cell r="AI99">
            <v>7</v>
          </cell>
          <cell r="AJ99">
            <v>7</v>
          </cell>
          <cell r="AK99">
            <v>1</v>
          </cell>
          <cell r="AL99">
            <v>20046832</v>
          </cell>
          <cell r="AM99">
            <v>42996925</v>
          </cell>
          <cell r="AO99">
            <v>3343387</v>
          </cell>
          <cell r="AP99">
            <v>1977012</v>
          </cell>
          <cell r="AR99">
            <v>1746205</v>
          </cell>
          <cell r="AS99">
            <v>709508</v>
          </cell>
          <cell r="AU99">
            <v>1028855</v>
          </cell>
          <cell r="AV99">
            <v>1131719</v>
          </cell>
          <cell r="AX99">
            <v>370527</v>
          </cell>
          <cell r="AY99">
            <v>256788</v>
          </cell>
          <cell r="BD99">
            <v>21075687</v>
          </cell>
          <cell r="BE99">
            <v>44128644</v>
          </cell>
          <cell r="BG99">
            <v>3713914</v>
          </cell>
          <cell r="BH99">
            <v>2233800</v>
          </cell>
          <cell r="BJ99">
            <v>1746205</v>
          </cell>
          <cell r="BK99">
            <v>709508</v>
          </cell>
          <cell r="BM99">
            <v>0.41666666666666669</v>
          </cell>
          <cell r="BN99">
            <v>13188716.666666668</v>
          </cell>
          <cell r="BO99">
            <v>30337184.583333336</v>
          </cell>
          <cell r="BQ99">
            <v>2833108.75</v>
          </cell>
          <cell r="BR99">
            <v>1405647.5</v>
          </cell>
          <cell r="BT99">
            <v>1494210</v>
          </cell>
          <cell r="BU99">
            <v>571896.66666666674</v>
          </cell>
          <cell r="BW99">
            <v>1</v>
          </cell>
          <cell r="BX99">
            <v>21075687</v>
          </cell>
          <cell r="BY99">
            <v>44128644</v>
          </cell>
          <cell r="CA99">
            <v>3713914</v>
          </cell>
          <cell r="CB99">
            <v>2233800</v>
          </cell>
          <cell r="CD99">
            <v>1746205</v>
          </cell>
          <cell r="CE99">
            <v>709508</v>
          </cell>
          <cell r="CG99">
            <v>34264403.666666672</v>
          </cell>
          <cell r="CH99">
            <v>74465828.583333343</v>
          </cell>
          <cell r="CJ99">
            <v>6547022.75</v>
          </cell>
          <cell r="CK99">
            <v>3639447.5</v>
          </cell>
          <cell r="CM99">
            <v>3240415</v>
          </cell>
          <cell r="CN99">
            <v>1281404.6666666667</v>
          </cell>
          <cell r="CO99">
            <v>9787437.75</v>
          </cell>
          <cell r="CP99">
            <v>4920852.166666667</v>
          </cell>
          <cell r="CQ99">
            <v>0.55589351663700881</v>
          </cell>
          <cell r="CR99">
            <v>0.39544461640458606</v>
          </cell>
          <cell r="CS99">
            <v>0.502772</v>
          </cell>
          <cell r="CT99">
            <v>1.0549999999999999</v>
          </cell>
        </row>
        <row r="100">
          <cell r="A100">
            <v>3400145</v>
          </cell>
          <cell r="B100" t="str">
            <v>Lincoln Medical Center</v>
          </cell>
          <cell r="C100">
            <v>4</v>
          </cell>
          <cell r="D100">
            <v>36799</v>
          </cell>
          <cell r="E100">
            <v>12</v>
          </cell>
          <cell r="F100">
            <v>12</v>
          </cell>
          <cell r="G100">
            <v>1</v>
          </cell>
          <cell r="H100">
            <v>31443960</v>
          </cell>
          <cell r="I100">
            <v>70603384</v>
          </cell>
          <cell r="K100">
            <v>5242011</v>
          </cell>
          <cell r="L100">
            <v>2621309</v>
          </cell>
          <cell r="N100">
            <v>3630864</v>
          </cell>
          <cell r="O100">
            <v>1727546</v>
          </cell>
          <cell r="Z100">
            <v>31443960</v>
          </cell>
          <cell r="AA100">
            <v>70603384</v>
          </cell>
          <cell r="AC100">
            <v>5242011</v>
          </cell>
          <cell r="AD100">
            <v>2621309</v>
          </cell>
          <cell r="AF100">
            <v>3630864</v>
          </cell>
          <cell r="AG100">
            <v>1727546</v>
          </cell>
          <cell r="AK100">
            <v>0</v>
          </cell>
          <cell r="BD100">
            <v>0</v>
          </cell>
          <cell r="BE100">
            <v>0</v>
          </cell>
          <cell r="BG100">
            <v>0</v>
          </cell>
          <cell r="BH100">
            <v>0</v>
          </cell>
          <cell r="BJ100">
            <v>0</v>
          </cell>
          <cell r="BK100">
            <v>0</v>
          </cell>
          <cell r="BM100">
            <v>1</v>
          </cell>
          <cell r="BN100">
            <v>31443960</v>
          </cell>
          <cell r="BO100">
            <v>70603384</v>
          </cell>
          <cell r="BQ100">
            <v>5242011</v>
          </cell>
          <cell r="BR100">
            <v>2621309</v>
          </cell>
          <cell r="BT100">
            <v>3630864</v>
          </cell>
          <cell r="BU100">
            <v>1727546</v>
          </cell>
          <cell r="BW100">
            <v>0</v>
          </cell>
          <cell r="BX100">
            <v>0</v>
          </cell>
          <cell r="BY100">
            <v>0</v>
          </cell>
          <cell r="CA100">
            <v>0</v>
          </cell>
          <cell r="CB100">
            <v>0</v>
          </cell>
          <cell r="CD100">
            <v>0</v>
          </cell>
          <cell r="CE100">
            <v>0</v>
          </cell>
          <cell r="CG100">
            <v>31443960</v>
          </cell>
          <cell r="CH100">
            <v>70603384</v>
          </cell>
          <cell r="CJ100">
            <v>5242011</v>
          </cell>
          <cell r="CK100">
            <v>2621309</v>
          </cell>
          <cell r="CM100">
            <v>3630864</v>
          </cell>
          <cell r="CN100">
            <v>1727546</v>
          </cell>
          <cell r="CO100">
            <v>8872875</v>
          </cell>
          <cell r="CP100">
            <v>4348855</v>
          </cell>
          <cell r="CQ100">
            <v>0.50005789762745634</v>
          </cell>
          <cell r="CR100">
            <v>0.47579474196775201</v>
          </cell>
          <cell r="CS100">
            <v>0.49012899999999998</v>
          </cell>
          <cell r="CT100">
            <v>1.0549999999999999</v>
          </cell>
        </row>
        <row r="101">
          <cell r="A101">
            <v>3400146</v>
          </cell>
          <cell r="B101" t="str">
            <v>Highland-Cashiers Hospital</v>
          </cell>
          <cell r="C101">
            <v>3</v>
          </cell>
          <cell r="D101">
            <v>36799</v>
          </cell>
          <cell r="E101">
            <v>12</v>
          </cell>
          <cell r="F101">
            <v>12</v>
          </cell>
          <cell r="G101">
            <v>1</v>
          </cell>
          <cell r="H101">
            <v>9929485</v>
          </cell>
          <cell r="I101">
            <v>14958274</v>
          </cell>
          <cell r="K101">
            <v>85635</v>
          </cell>
          <cell r="L101">
            <v>57832</v>
          </cell>
          <cell r="N101">
            <v>96904</v>
          </cell>
          <cell r="O101">
            <v>41238</v>
          </cell>
          <cell r="Z101">
            <v>9929485</v>
          </cell>
          <cell r="AA101">
            <v>14958274</v>
          </cell>
          <cell r="AC101">
            <v>85635</v>
          </cell>
          <cell r="AD101">
            <v>57832</v>
          </cell>
          <cell r="AF101">
            <v>96904</v>
          </cell>
          <cell r="AG101">
            <v>41238</v>
          </cell>
          <cell r="AK101">
            <v>0</v>
          </cell>
          <cell r="BD101">
            <v>0</v>
          </cell>
          <cell r="BE101">
            <v>0</v>
          </cell>
          <cell r="BG101">
            <v>0</v>
          </cell>
          <cell r="BH101">
            <v>0</v>
          </cell>
          <cell r="BJ101">
            <v>0</v>
          </cell>
          <cell r="BK101">
            <v>0</v>
          </cell>
          <cell r="BM101">
            <v>1</v>
          </cell>
          <cell r="BN101">
            <v>9929485</v>
          </cell>
          <cell r="BO101">
            <v>14958274</v>
          </cell>
          <cell r="BQ101">
            <v>85635</v>
          </cell>
          <cell r="BR101">
            <v>57832</v>
          </cell>
          <cell r="BT101">
            <v>96904</v>
          </cell>
          <cell r="BU101">
            <v>41238</v>
          </cell>
          <cell r="BW101">
            <v>0</v>
          </cell>
          <cell r="BX101">
            <v>0</v>
          </cell>
          <cell r="BY101">
            <v>0</v>
          </cell>
          <cell r="CA101">
            <v>0</v>
          </cell>
          <cell r="CB101">
            <v>0</v>
          </cell>
          <cell r="CD101">
            <v>0</v>
          </cell>
          <cell r="CE101">
            <v>0</v>
          </cell>
          <cell r="CG101">
            <v>9929485</v>
          </cell>
          <cell r="CH101">
            <v>14958274</v>
          </cell>
          <cell r="CJ101">
            <v>85635</v>
          </cell>
          <cell r="CK101">
            <v>57832</v>
          </cell>
          <cell r="CM101">
            <v>96904</v>
          </cell>
          <cell r="CN101">
            <v>41238</v>
          </cell>
          <cell r="CO101">
            <v>182539</v>
          </cell>
          <cell r="CP101">
            <v>99070</v>
          </cell>
          <cell r="CQ101">
            <v>0.67533134816371809</v>
          </cell>
          <cell r="CR101">
            <v>0.42555518864030378</v>
          </cell>
          <cell r="CS101">
            <v>0.54273300000000002</v>
          </cell>
          <cell r="CT101">
            <v>1.0549999999999999</v>
          </cell>
        </row>
        <row r="102">
          <cell r="A102">
            <v>3400147</v>
          </cell>
          <cell r="B102" t="str">
            <v>Nash General Hospital</v>
          </cell>
          <cell r="C102">
            <v>4</v>
          </cell>
          <cell r="D102">
            <v>36891</v>
          </cell>
          <cell r="E102">
            <v>12</v>
          </cell>
          <cell r="F102">
            <v>3</v>
          </cell>
          <cell r="G102">
            <v>0.25</v>
          </cell>
          <cell r="H102">
            <v>92794943</v>
          </cell>
          <cell r="I102">
            <v>163861736</v>
          </cell>
          <cell r="K102">
            <v>20048866</v>
          </cell>
          <cell r="L102">
            <v>11472864</v>
          </cell>
          <cell r="N102">
            <v>5292566</v>
          </cell>
          <cell r="O102">
            <v>3371511</v>
          </cell>
          <cell r="Q102">
            <v>2228358</v>
          </cell>
          <cell r="R102">
            <v>2798041</v>
          </cell>
          <cell r="T102">
            <v>0</v>
          </cell>
          <cell r="U102">
            <v>648609</v>
          </cell>
          <cell r="Z102">
            <v>95023301</v>
          </cell>
          <cell r="AA102">
            <v>166659777</v>
          </cell>
          <cell r="AC102">
            <v>20048866</v>
          </cell>
          <cell r="AD102">
            <v>12121473</v>
          </cell>
          <cell r="AF102">
            <v>5292566</v>
          </cell>
          <cell r="AG102">
            <v>3371511</v>
          </cell>
          <cell r="AI102">
            <v>12</v>
          </cell>
          <cell r="AJ102">
            <v>9</v>
          </cell>
          <cell r="AK102">
            <v>0.75</v>
          </cell>
          <cell r="AL102">
            <v>93931046</v>
          </cell>
          <cell r="AM102">
            <v>177475421</v>
          </cell>
          <cell r="AO102">
            <v>21232784</v>
          </cell>
          <cell r="AP102">
            <v>12013239</v>
          </cell>
          <cell r="AR102">
            <v>7157025</v>
          </cell>
          <cell r="AS102">
            <v>3647448</v>
          </cell>
          <cell r="AU102">
            <v>6835147</v>
          </cell>
          <cell r="AV102">
            <v>6192453</v>
          </cell>
          <cell r="AY102">
            <v>1357416</v>
          </cell>
          <cell r="BD102">
            <v>100766193</v>
          </cell>
          <cell r="BE102">
            <v>183667874</v>
          </cell>
          <cell r="BG102">
            <v>21232784</v>
          </cell>
          <cell r="BH102">
            <v>13370655</v>
          </cell>
          <cell r="BJ102">
            <v>7157025</v>
          </cell>
          <cell r="BK102">
            <v>3647448</v>
          </cell>
          <cell r="BM102">
            <v>0.25</v>
          </cell>
          <cell r="BN102">
            <v>23755825.25</v>
          </cell>
          <cell r="BO102">
            <v>41664944.25</v>
          </cell>
          <cell r="BQ102">
            <v>5012216.5</v>
          </cell>
          <cell r="BR102">
            <v>3030368.25</v>
          </cell>
          <cell r="BT102">
            <v>1323141.5</v>
          </cell>
          <cell r="BU102">
            <v>842877.75</v>
          </cell>
          <cell r="BW102">
            <v>0.75</v>
          </cell>
          <cell r="BX102">
            <v>75574644.75</v>
          </cell>
          <cell r="BY102">
            <v>137750905.5</v>
          </cell>
          <cell r="CA102">
            <v>15924588</v>
          </cell>
          <cell r="CB102">
            <v>10027991.25</v>
          </cell>
          <cell r="CD102">
            <v>5367768.75</v>
          </cell>
          <cell r="CE102">
            <v>2735586</v>
          </cell>
          <cell r="CG102">
            <v>99330470</v>
          </cell>
          <cell r="CH102">
            <v>179415849.75</v>
          </cell>
          <cell r="CJ102">
            <v>20936804.5</v>
          </cell>
          <cell r="CK102">
            <v>13058359.5</v>
          </cell>
          <cell r="CM102">
            <v>6690910.25</v>
          </cell>
          <cell r="CN102">
            <v>3578463.75</v>
          </cell>
          <cell r="CO102">
            <v>27627714.75</v>
          </cell>
          <cell r="CP102">
            <v>16636823.25</v>
          </cell>
          <cell r="CQ102">
            <v>0.62370355992004411</v>
          </cell>
          <cell r="CR102">
            <v>0.53482465259491407</v>
          </cell>
          <cell r="CS102">
            <v>0.60217900000000002</v>
          </cell>
          <cell r="CT102">
            <v>1.05</v>
          </cell>
        </row>
        <row r="103">
          <cell r="A103">
            <v>3400148</v>
          </cell>
          <cell r="B103" t="str">
            <v>Medical Park Hospital</v>
          </cell>
          <cell r="C103">
            <v>3</v>
          </cell>
          <cell r="D103">
            <v>36891</v>
          </cell>
          <cell r="E103">
            <v>12</v>
          </cell>
          <cell r="F103">
            <v>3</v>
          </cell>
          <cell r="G103">
            <v>0.25</v>
          </cell>
          <cell r="H103">
            <v>19377253</v>
          </cell>
          <cell r="I103">
            <v>28467394</v>
          </cell>
          <cell r="K103">
            <v>67561</v>
          </cell>
          <cell r="L103">
            <v>54939</v>
          </cell>
          <cell r="N103">
            <v>363819</v>
          </cell>
          <cell r="O103">
            <v>226024</v>
          </cell>
          <cell r="Z103">
            <v>19377253</v>
          </cell>
          <cell r="AA103">
            <v>28467394</v>
          </cell>
          <cell r="AC103">
            <v>67561</v>
          </cell>
          <cell r="AD103">
            <v>54939</v>
          </cell>
          <cell r="AF103">
            <v>363819</v>
          </cell>
          <cell r="AG103">
            <v>226024</v>
          </cell>
          <cell r="AI103">
            <v>12</v>
          </cell>
          <cell r="AJ103">
            <v>9</v>
          </cell>
          <cell r="AK103">
            <v>0.75</v>
          </cell>
          <cell r="AL103">
            <v>23307373</v>
          </cell>
          <cell r="AM103">
            <v>33994280</v>
          </cell>
          <cell r="AO103">
            <v>190104</v>
          </cell>
          <cell r="AP103">
            <v>150274</v>
          </cell>
          <cell r="AR103">
            <v>600413</v>
          </cell>
          <cell r="AS103">
            <v>360392</v>
          </cell>
          <cell r="BD103">
            <v>23307373</v>
          </cell>
          <cell r="BE103">
            <v>33994280</v>
          </cell>
          <cell r="BG103">
            <v>190104</v>
          </cell>
          <cell r="BH103">
            <v>150274</v>
          </cell>
          <cell r="BJ103">
            <v>600413</v>
          </cell>
          <cell r="BK103">
            <v>360392</v>
          </cell>
          <cell r="BM103">
            <v>0.25</v>
          </cell>
          <cell r="BN103">
            <v>4844313.25</v>
          </cell>
          <cell r="BO103">
            <v>7116848.5</v>
          </cell>
          <cell r="BQ103">
            <v>16890.25</v>
          </cell>
          <cell r="BR103">
            <v>13734.75</v>
          </cell>
          <cell r="BT103">
            <v>90954.75</v>
          </cell>
          <cell r="BU103">
            <v>56506</v>
          </cell>
          <cell r="BW103">
            <v>0.75</v>
          </cell>
          <cell r="BX103">
            <v>17480529.75</v>
          </cell>
          <cell r="BY103">
            <v>25495710</v>
          </cell>
          <cell r="CA103">
            <v>142578</v>
          </cell>
          <cell r="CB103">
            <v>112705.5</v>
          </cell>
          <cell r="CD103">
            <v>450309.75</v>
          </cell>
          <cell r="CE103">
            <v>270294</v>
          </cell>
          <cell r="CG103">
            <v>22324843</v>
          </cell>
          <cell r="CH103">
            <v>32612558.5</v>
          </cell>
          <cell r="CJ103">
            <v>159468.25</v>
          </cell>
          <cell r="CK103">
            <v>126440.25</v>
          </cell>
          <cell r="CM103">
            <v>541264.5</v>
          </cell>
          <cell r="CN103">
            <v>326800</v>
          </cell>
          <cell r="CO103">
            <v>700732.75</v>
          </cell>
          <cell r="CP103">
            <v>453240.25</v>
          </cell>
          <cell r="CQ103">
            <v>0.79288667179830463</v>
          </cell>
          <cell r="CR103">
            <v>0.6037713539313958</v>
          </cell>
          <cell r="CS103">
            <v>0.64680899999999997</v>
          </cell>
          <cell r="CT103">
            <v>1.05</v>
          </cell>
        </row>
        <row r="104">
          <cell r="A104">
            <v>3400151</v>
          </cell>
          <cell r="B104" t="str">
            <v>Halifax Memorial Hospital</v>
          </cell>
          <cell r="C104">
            <v>3</v>
          </cell>
          <cell r="D104">
            <v>36799</v>
          </cell>
          <cell r="E104">
            <v>12</v>
          </cell>
          <cell r="F104">
            <v>12</v>
          </cell>
          <cell r="G104">
            <v>1</v>
          </cell>
          <cell r="H104">
            <v>47452127</v>
          </cell>
          <cell r="I104">
            <v>100176099</v>
          </cell>
          <cell r="K104">
            <v>10198753</v>
          </cell>
          <cell r="L104">
            <v>6244914</v>
          </cell>
          <cell r="N104">
            <v>5692156</v>
          </cell>
          <cell r="O104">
            <v>2395878</v>
          </cell>
          <cell r="Q104">
            <v>2407926</v>
          </cell>
          <cell r="R104">
            <v>2630436</v>
          </cell>
          <cell r="T104">
            <v>1018500</v>
          </cell>
          <cell r="U104">
            <v>766491</v>
          </cell>
          <cell r="Z104">
            <v>49860053</v>
          </cell>
          <cell r="AA104">
            <v>102806535</v>
          </cell>
          <cell r="AC104">
            <v>11217253</v>
          </cell>
          <cell r="AD104">
            <v>7011405</v>
          </cell>
          <cell r="AF104">
            <v>5692156</v>
          </cell>
          <cell r="AG104">
            <v>2395878</v>
          </cell>
          <cell r="AK104">
            <v>0</v>
          </cell>
          <cell r="BD104">
            <v>0</v>
          </cell>
          <cell r="BE104">
            <v>0</v>
          </cell>
          <cell r="BG104">
            <v>0</v>
          </cell>
          <cell r="BH104">
            <v>0</v>
          </cell>
          <cell r="BJ104">
            <v>0</v>
          </cell>
          <cell r="BK104">
            <v>0</v>
          </cell>
          <cell r="BM104">
            <v>1</v>
          </cell>
          <cell r="BN104">
            <v>49860053</v>
          </cell>
          <cell r="BO104">
            <v>102806535</v>
          </cell>
          <cell r="BQ104">
            <v>11217253</v>
          </cell>
          <cell r="BR104">
            <v>7011405</v>
          </cell>
          <cell r="BT104">
            <v>5692156</v>
          </cell>
          <cell r="BU104">
            <v>2395878</v>
          </cell>
          <cell r="BW104">
            <v>0</v>
          </cell>
          <cell r="BX104">
            <v>0</v>
          </cell>
          <cell r="BY104">
            <v>0</v>
          </cell>
          <cell r="CA104">
            <v>0</v>
          </cell>
          <cell r="CB104">
            <v>0</v>
          </cell>
          <cell r="CD104">
            <v>0</v>
          </cell>
          <cell r="CE104">
            <v>0</v>
          </cell>
          <cell r="CG104">
            <v>49860053</v>
          </cell>
          <cell r="CH104">
            <v>102806535</v>
          </cell>
          <cell r="CJ104">
            <v>11217253</v>
          </cell>
          <cell r="CK104">
            <v>7011405</v>
          </cell>
          <cell r="CM104">
            <v>5692156</v>
          </cell>
          <cell r="CN104">
            <v>2395878</v>
          </cell>
          <cell r="CO104">
            <v>16909409</v>
          </cell>
          <cell r="CP104">
            <v>9407283</v>
          </cell>
          <cell r="CQ104">
            <v>0.62505543915252693</v>
          </cell>
          <cell r="CR104">
            <v>0.42090870313462947</v>
          </cell>
          <cell r="CS104">
            <v>0.556334</v>
          </cell>
          <cell r="CT104">
            <v>1.0549999999999999</v>
          </cell>
        </row>
        <row r="105">
          <cell r="A105">
            <v>3400153</v>
          </cell>
          <cell r="B105" t="str">
            <v>Presbyterian Orthopadic Hospital</v>
          </cell>
          <cell r="C105">
            <v>3</v>
          </cell>
          <cell r="D105">
            <v>36891</v>
          </cell>
          <cell r="E105">
            <v>12</v>
          </cell>
          <cell r="F105">
            <v>3</v>
          </cell>
          <cell r="G105">
            <v>0.25</v>
          </cell>
          <cell r="H105">
            <v>33442695</v>
          </cell>
          <cell r="I105">
            <v>84601049</v>
          </cell>
          <cell r="K105">
            <v>929156</v>
          </cell>
          <cell r="L105">
            <v>381733</v>
          </cell>
          <cell r="N105">
            <v>258169</v>
          </cell>
          <cell r="O105">
            <v>104700</v>
          </cell>
          <cell r="Z105">
            <v>33442695</v>
          </cell>
          <cell r="AA105">
            <v>84601049</v>
          </cell>
          <cell r="AC105">
            <v>929156</v>
          </cell>
          <cell r="AD105">
            <v>381733</v>
          </cell>
          <cell r="AF105">
            <v>258169</v>
          </cell>
          <cell r="AG105">
            <v>104700</v>
          </cell>
          <cell r="AI105">
            <v>12</v>
          </cell>
          <cell r="AJ105">
            <v>9</v>
          </cell>
          <cell r="AK105">
            <v>0.75</v>
          </cell>
          <cell r="AL105">
            <v>34048718</v>
          </cell>
          <cell r="AM105">
            <v>87234650</v>
          </cell>
          <cell r="AO105">
            <v>491331</v>
          </cell>
          <cell r="AP105">
            <v>190525</v>
          </cell>
          <cell r="AR105">
            <v>459072</v>
          </cell>
          <cell r="AS105">
            <v>167255</v>
          </cell>
          <cell r="BD105">
            <v>34048718</v>
          </cell>
          <cell r="BE105">
            <v>87234650</v>
          </cell>
          <cell r="BG105">
            <v>491331</v>
          </cell>
          <cell r="BH105">
            <v>190525</v>
          </cell>
          <cell r="BJ105">
            <v>459072</v>
          </cell>
          <cell r="BK105">
            <v>167255</v>
          </cell>
          <cell r="BM105">
            <v>0.25</v>
          </cell>
          <cell r="BN105">
            <v>8360673.75</v>
          </cell>
          <cell r="BO105">
            <v>21150262.25</v>
          </cell>
          <cell r="BQ105">
            <v>232289</v>
          </cell>
          <cell r="BR105">
            <v>95433.25</v>
          </cell>
          <cell r="BT105">
            <v>64542.25</v>
          </cell>
          <cell r="BU105">
            <v>26175</v>
          </cell>
          <cell r="BW105">
            <v>0.75</v>
          </cell>
          <cell r="BX105">
            <v>25536538.5</v>
          </cell>
          <cell r="BY105">
            <v>65425987.5</v>
          </cell>
          <cell r="CA105">
            <v>368498.25</v>
          </cell>
          <cell r="CB105">
            <v>142893.75</v>
          </cell>
          <cell r="CD105">
            <v>344304</v>
          </cell>
          <cell r="CE105">
            <v>125441.25</v>
          </cell>
          <cell r="CG105">
            <v>33897212.25</v>
          </cell>
          <cell r="CH105">
            <v>86576249.75</v>
          </cell>
          <cell r="CJ105">
            <v>600787.25</v>
          </cell>
          <cell r="CK105">
            <v>238327</v>
          </cell>
          <cell r="CM105">
            <v>408846.25</v>
          </cell>
          <cell r="CN105">
            <v>151616.25</v>
          </cell>
          <cell r="CO105">
            <v>1009633.5</v>
          </cell>
          <cell r="CP105">
            <v>389943.25</v>
          </cell>
          <cell r="CQ105">
            <v>0.39669117478774724</v>
          </cell>
          <cell r="CR105">
            <v>0.37083928249311326</v>
          </cell>
          <cell r="CS105">
            <v>0.38622299999999998</v>
          </cell>
          <cell r="CT105">
            <v>1.05</v>
          </cell>
        </row>
        <row r="106">
          <cell r="A106">
            <v>3400155</v>
          </cell>
          <cell r="B106" t="str">
            <v>Durham Regional Hospital</v>
          </cell>
          <cell r="C106">
            <v>4</v>
          </cell>
          <cell r="D106">
            <v>36707</v>
          </cell>
          <cell r="E106">
            <v>12</v>
          </cell>
          <cell r="F106">
            <v>12</v>
          </cell>
          <cell r="G106">
            <v>1</v>
          </cell>
          <cell r="H106">
            <v>125835282</v>
          </cell>
          <cell r="I106">
            <v>253802807</v>
          </cell>
          <cell r="K106">
            <v>9803232</v>
          </cell>
          <cell r="L106">
            <v>6723901</v>
          </cell>
          <cell r="N106">
            <v>3547922</v>
          </cell>
          <cell r="O106">
            <v>1595396</v>
          </cell>
          <cell r="T106">
            <v>0</v>
          </cell>
          <cell r="U106">
            <v>0</v>
          </cell>
          <cell r="Z106">
            <v>125835282</v>
          </cell>
          <cell r="AA106">
            <v>253802807</v>
          </cell>
          <cell r="AC106">
            <v>9803232</v>
          </cell>
          <cell r="AD106">
            <v>6723901</v>
          </cell>
          <cell r="AF106">
            <v>3547922</v>
          </cell>
          <cell r="AG106">
            <v>1595396</v>
          </cell>
          <cell r="AK106">
            <v>0</v>
          </cell>
          <cell r="BD106">
            <v>0</v>
          </cell>
          <cell r="BE106">
            <v>0</v>
          </cell>
          <cell r="BG106">
            <v>0</v>
          </cell>
          <cell r="BH106">
            <v>0</v>
          </cell>
          <cell r="BJ106">
            <v>0</v>
          </cell>
          <cell r="BK106">
            <v>0</v>
          </cell>
          <cell r="BM106">
            <v>1</v>
          </cell>
          <cell r="BN106">
            <v>125835282</v>
          </cell>
          <cell r="BO106">
            <v>253802807</v>
          </cell>
          <cell r="BQ106">
            <v>9803232</v>
          </cell>
          <cell r="BR106">
            <v>6723901</v>
          </cell>
          <cell r="BT106">
            <v>3547922</v>
          </cell>
          <cell r="BU106">
            <v>1595396</v>
          </cell>
          <cell r="BW106">
            <v>0</v>
          </cell>
          <cell r="BX106">
            <v>0</v>
          </cell>
          <cell r="BY106">
            <v>0</v>
          </cell>
          <cell r="CA106">
            <v>0</v>
          </cell>
          <cell r="CB106">
            <v>0</v>
          </cell>
          <cell r="CD106">
            <v>0</v>
          </cell>
          <cell r="CE106">
            <v>0</v>
          </cell>
          <cell r="CG106">
            <v>125835282</v>
          </cell>
          <cell r="CH106">
            <v>253802807</v>
          </cell>
          <cell r="CJ106">
            <v>9803232</v>
          </cell>
          <cell r="CK106">
            <v>6723901</v>
          </cell>
          <cell r="CM106">
            <v>3547922</v>
          </cell>
          <cell r="CN106">
            <v>1595396</v>
          </cell>
          <cell r="CO106">
            <v>13351154</v>
          </cell>
          <cell r="CP106">
            <v>8319297</v>
          </cell>
          <cell r="CQ106">
            <v>0.68588614448785867</v>
          </cell>
          <cell r="CR106">
            <v>0.44967053954399222</v>
          </cell>
          <cell r="CS106">
            <v>0.62311399999999995</v>
          </cell>
          <cell r="CT106">
            <v>1.06</v>
          </cell>
        </row>
        <row r="107">
          <cell r="A107">
            <v>3400158</v>
          </cell>
          <cell r="B107" t="str">
            <v>Brunswick County Hospital</v>
          </cell>
          <cell r="C107">
            <v>3</v>
          </cell>
          <cell r="D107">
            <v>36707</v>
          </cell>
          <cell r="E107">
            <v>12</v>
          </cell>
          <cell r="F107">
            <v>12</v>
          </cell>
          <cell r="G107">
            <v>1</v>
          </cell>
          <cell r="H107">
            <v>17737542</v>
          </cell>
          <cell r="I107">
            <v>42857911</v>
          </cell>
          <cell r="K107">
            <v>3607468</v>
          </cell>
          <cell r="L107">
            <v>1947049</v>
          </cell>
          <cell r="N107">
            <v>2383327</v>
          </cell>
          <cell r="O107">
            <v>1018940</v>
          </cell>
          <cell r="Q107">
            <v>1064832</v>
          </cell>
          <cell r="R107">
            <v>1814876</v>
          </cell>
          <cell r="T107">
            <v>718296</v>
          </cell>
          <cell r="U107">
            <v>373173</v>
          </cell>
          <cell r="Z107">
            <v>18802374</v>
          </cell>
          <cell r="AA107">
            <v>44672787</v>
          </cell>
          <cell r="AC107">
            <v>4325764</v>
          </cell>
          <cell r="AD107">
            <v>2320222</v>
          </cell>
          <cell r="AF107">
            <v>2383327</v>
          </cell>
          <cell r="AG107">
            <v>1018940</v>
          </cell>
          <cell r="AK107">
            <v>0</v>
          </cell>
          <cell r="BD107">
            <v>0</v>
          </cell>
          <cell r="BE107">
            <v>0</v>
          </cell>
          <cell r="BG107">
            <v>0</v>
          </cell>
          <cell r="BH107">
            <v>0</v>
          </cell>
          <cell r="BJ107">
            <v>0</v>
          </cell>
          <cell r="BK107">
            <v>0</v>
          </cell>
          <cell r="BM107">
            <v>1</v>
          </cell>
          <cell r="BN107">
            <v>18802374</v>
          </cell>
          <cell r="BO107">
            <v>44672787</v>
          </cell>
          <cell r="BQ107">
            <v>4325764</v>
          </cell>
          <cell r="BR107">
            <v>2320222</v>
          </cell>
          <cell r="BT107">
            <v>2383327</v>
          </cell>
          <cell r="BU107">
            <v>1018940</v>
          </cell>
          <cell r="BW107">
            <v>0</v>
          </cell>
          <cell r="BX107">
            <v>0</v>
          </cell>
          <cell r="BY107">
            <v>0</v>
          </cell>
          <cell r="CA107">
            <v>0</v>
          </cell>
          <cell r="CB107">
            <v>0</v>
          </cell>
          <cell r="CD107">
            <v>0</v>
          </cell>
          <cell r="CE107">
            <v>0</v>
          </cell>
          <cell r="CG107">
            <v>18802374</v>
          </cell>
          <cell r="CH107">
            <v>44672787</v>
          </cell>
          <cell r="CJ107">
            <v>4325764</v>
          </cell>
          <cell r="CK107">
            <v>2320222</v>
          </cell>
          <cell r="CM107">
            <v>2383327</v>
          </cell>
          <cell r="CN107">
            <v>1018940</v>
          </cell>
          <cell r="CO107">
            <v>6709091</v>
          </cell>
          <cell r="CP107">
            <v>3339162</v>
          </cell>
          <cell r="CQ107">
            <v>0.53637276559701363</v>
          </cell>
          <cell r="CR107">
            <v>0.42752840881675069</v>
          </cell>
          <cell r="CS107">
            <v>0.49770700000000001</v>
          </cell>
          <cell r="CT107">
            <v>1.06</v>
          </cell>
        </row>
        <row r="108">
          <cell r="A108">
            <v>3400159</v>
          </cell>
          <cell r="B108" t="str">
            <v>Person County Memorial Hospital</v>
          </cell>
          <cell r="C108">
            <v>3</v>
          </cell>
          <cell r="D108">
            <v>36799</v>
          </cell>
          <cell r="E108">
            <v>12</v>
          </cell>
          <cell r="F108">
            <v>12</v>
          </cell>
          <cell r="G108">
            <v>1</v>
          </cell>
          <cell r="H108">
            <v>19151024</v>
          </cell>
          <cell r="I108">
            <v>33441241</v>
          </cell>
          <cell r="K108">
            <v>1516238</v>
          </cell>
          <cell r="L108">
            <v>898902</v>
          </cell>
          <cell r="N108">
            <v>1296735</v>
          </cell>
          <cell r="O108">
            <v>580175</v>
          </cell>
          <cell r="Z108">
            <v>19151024</v>
          </cell>
          <cell r="AA108">
            <v>33441241</v>
          </cell>
          <cell r="AC108">
            <v>1516238</v>
          </cell>
          <cell r="AD108">
            <v>898902</v>
          </cell>
          <cell r="AF108">
            <v>1296735</v>
          </cell>
          <cell r="AG108">
            <v>580175</v>
          </cell>
          <cell r="AK108">
            <v>0</v>
          </cell>
          <cell r="BD108">
            <v>0</v>
          </cell>
          <cell r="BE108">
            <v>0</v>
          </cell>
          <cell r="BG108">
            <v>0</v>
          </cell>
          <cell r="BH108">
            <v>0</v>
          </cell>
          <cell r="BJ108">
            <v>0</v>
          </cell>
          <cell r="BK108">
            <v>0</v>
          </cell>
          <cell r="BM108">
            <v>1</v>
          </cell>
          <cell r="BN108">
            <v>19151024</v>
          </cell>
          <cell r="BO108">
            <v>33441241</v>
          </cell>
          <cell r="BQ108">
            <v>1516238</v>
          </cell>
          <cell r="BR108">
            <v>898902</v>
          </cell>
          <cell r="BT108">
            <v>1296735</v>
          </cell>
          <cell r="BU108">
            <v>580175</v>
          </cell>
          <cell r="BW108">
            <v>0</v>
          </cell>
          <cell r="BX108">
            <v>0</v>
          </cell>
          <cell r="BY108">
            <v>0</v>
          </cell>
          <cell r="CA108">
            <v>0</v>
          </cell>
          <cell r="CB108">
            <v>0</v>
          </cell>
          <cell r="CD108">
            <v>0</v>
          </cell>
          <cell r="CE108">
            <v>0</v>
          </cell>
          <cell r="CG108">
            <v>19151024</v>
          </cell>
          <cell r="CH108">
            <v>33441241</v>
          </cell>
          <cell r="CJ108">
            <v>1516238</v>
          </cell>
          <cell r="CK108">
            <v>898902</v>
          </cell>
          <cell r="CM108">
            <v>1296735</v>
          </cell>
          <cell r="CN108">
            <v>580175</v>
          </cell>
          <cell r="CO108">
            <v>2812973</v>
          </cell>
          <cell r="CP108">
            <v>1479077</v>
          </cell>
          <cell r="CQ108">
            <v>0.5928501989793159</v>
          </cell>
          <cell r="CR108">
            <v>0.4474121543723274</v>
          </cell>
          <cell r="CS108">
            <v>0.525806</v>
          </cell>
          <cell r="CT108">
            <v>1.0549999999999999</v>
          </cell>
        </row>
        <row r="109">
          <cell r="A109">
            <v>3400160</v>
          </cell>
          <cell r="B109" t="str">
            <v>Murphy Medical Center</v>
          </cell>
          <cell r="C109">
            <v>3</v>
          </cell>
          <cell r="D109">
            <v>36707</v>
          </cell>
          <cell r="E109">
            <v>12</v>
          </cell>
          <cell r="F109">
            <v>12</v>
          </cell>
          <cell r="G109">
            <v>1</v>
          </cell>
          <cell r="H109">
            <v>20879682</v>
          </cell>
          <cell r="I109">
            <v>43546117</v>
          </cell>
          <cell r="K109">
            <v>2727913</v>
          </cell>
          <cell r="L109">
            <v>1423335</v>
          </cell>
          <cell r="N109">
            <v>1775454</v>
          </cell>
          <cell r="O109">
            <v>693526</v>
          </cell>
          <cell r="Z109">
            <v>20879682</v>
          </cell>
          <cell r="AA109">
            <v>43546117</v>
          </cell>
          <cell r="AC109">
            <v>2727913</v>
          </cell>
          <cell r="AD109">
            <v>1423335</v>
          </cell>
          <cell r="AF109">
            <v>1775454</v>
          </cell>
          <cell r="AG109">
            <v>693526</v>
          </cell>
          <cell r="AK109">
            <v>0</v>
          </cell>
          <cell r="BD109">
            <v>0</v>
          </cell>
          <cell r="BE109">
            <v>0</v>
          </cell>
          <cell r="BG109">
            <v>0</v>
          </cell>
          <cell r="BH109">
            <v>0</v>
          </cell>
          <cell r="BJ109">
            <v>0</v>
          </cell>
          <cell r="BK109">
            <v>0</v>
          </cell>
          <cell r="BM109">
            <v>1</v>
          </cell>
          <cell r="BN109">
            <v>20879682</v>
          </cell>
          <cell r="BO109">
            <v>43546117</v>
          </cell>
          <cell r="BQ109">
            <v>2727913</v>
          </cell>
          <cell r="BR109">
            <v>1423335</v>
          </cell>
          <cell r="BT109">
            <v>1775454</v>
          </cell>
          <cell r="BU109">
            <v>693526</v>
          </cell>
          <cell r="BW109">
            <v>0</v>
          </cell>
          <cell r="BX109">
            <v>0</v>
          </cell>
          <cell r="BY109">
            <v>0</v>
          </cell>
          <cell r="CA109">
            <v>0</v>
          </cell>
          <cell r="CB109">
            <v>0</v>
          </cell>
          <cell r="CD109">
            <v>0</v>
          </cell>
          <cell r="CE109">
            <v>0</v>
          </cell>
          <cell r="CG109">
            <v>20879682</v>
          </cell>
          <cell r="CH109">
            <v>43546117</v>
          </cell>
          <cell r="CJ109">
            <v>2727913</v>
          </cell>
          <cell r="CK109">
            <v>1423335</v>
          </cell>
          <cell r="CM109">
            <v>1775454</v>
          </cell>
          <cell r="CN109">
            <v>693526</v>
          </cell>
          <cell r="CO109">
            <v>4503367</v>
          </cell>
          <cell r="CP109">
            <v>2116861</v>
          </cell>
          <cell r="CQ109">
            <v>0.52176700649910757</v>
          </cell>
          <cell r="CR109">
            <v>0.39061896281176534</v>
          </cell>
          <cell r="CS109">
            <v>0.47006199999999998</v>
          </cell>
          <cell r="CT109">
            <v>1.06</v>
          </cell>
        </row>
        <row r="110">
          <cell r="A110">
            <v>3400166</v>
          </cell>
          <cell r="B110" t="str">
            <v>University Memorial Hospital</v>
          </cell>
          <cell r="C110">
            <v>4</v>
          </cell>
          <cell r="D110">
            <v>36891</v>
          </cell>
          <cell r="E110">
            <v>12</v>
          </cell>
          <cell r="F110">
            <v>3</v>
          </cell>
          <cell r="G110">
            <v>0.25</v>
          </cell>
          <cell r="H110">
            <v>41702544</v>
          </cell>
          <cell r="I110">
            <v>78416395</v>
          </cell>
          <cell r="K110">
            <v>2696736</v>
          </cell>
          <cell r="L110">
            <v>1353143</v>
          </cell>
          <cell r="N110">
            <v>1182195</v>
          </cell>
          <cell r="O110">
            <v>606711</v>
          </cell>
          <cell r="Z110">
            <v>41702544</v>
          </cell>
          <cell r="AA110">
            <v>78416395</v>
          </cell>
          <cell r="AC110">
            <v>2696736</v>
          </cell>
          <cell r="AD110">
            <v>1353143</v>
          </cell>
          <cell r="AF110">
            <v>1182195</v>
          </cell>
          <cell r="AG110">
            <v>606711</v>
          </cell>
          <cell r="AI110">
            <v>12</v>
          </cell>
          <cell r="AJ110">
            <v>9</v>
          </cell>
          <cell r="AK110">
            <v>0.75</v>
          </cell>
          <cell r="AL110">
            <v>50480079</v>
          </cell>
          <cell r="AM110">
            <v>96872676</v>
          </cell>
          <cell r="AO110">
            <v>2813276</v>
          </cell>
          <cell r="AP110">
            <v>1622282</v>
          </cell>
          <cell r="AR110">
            <v>1251326</v>
          </cell>
          <cell r="AS110">
            <v>549551</v>
          </cell>
          <cell r="BD110">
            <v>50480079</v>
          </cell>
          <cell r="BE110">
            <v>96872676</v>
          </cell>
          <cell r="BG110">
            <v>2813276</v>
          </cell>
          <cell r="BH110">
            <v>1622282</v>
          </cell>
          <cell r="BJ110">
            <v>1251326</v>
          </cell>
          <cell r="BK110">
            <v>549551</v>
          </cell>
          <cell r="BM110">
            <v>0.25</v>
          </cell>
          <cell r="BN110">
            <v>10425636</v>
          </cell>
          <cell r="BO110">
            <v>19604098.75</v>
          </cell>
          <cell r="BQ110">
            <v>674184</v>
          </cell>
          <cell r="BR110">
            <v>338285.75</v>
          </cell>
          <cell r="BT110">
            <v>295548.75</v>
          </cell>
          <cell r="BU110">
            <v>151677.75</v>
          </cell>
          <cell r="BW110">
            <v>0.75</v>
          </cell>
          <cell r="BX110">
            <v>37860059.25</v>
          </cell>
          <cell r="BY110">
            <v>72654507</v>
          </cell>
          <cell r="CA110">
            <v>2109957</v>
          </cell>
          <cell r="CB110">
            <v>1216711.5</v>
          </cell>
          <cell r="CD110">
            <v>938494.5</v>
          </cell>
          <cell r="CE110">
            <v>412163.25</v>
          </cell>
          <cell r="CG110">
            <v>48285695.25</v>
          </cell>
          <cell r="CH110">
            <v>92258605.75</v>
          </cell>
          <cell r="CJ110">
            <v>2784141</v>
          </cell>
          <cell r="CK110">
            <v>1554997.25</v>
          </cell>
          <cell r="CM110">
            <v>1234043.25</v>
          </cell>
          <cell r="CN110">
            <v>563841</v>
          </cell>
          <cell r="CO110">
            <v>4018184.25</v>
          </cell>
          <cell r="CP110">
            <v>2118838.25</v>
          </cell>
          <cell r="CQ110">
            <v>0.5585195756967769</v>
          </cell>
          <cell r="CR110">
            <v>0.45690537993704838</v>
          </cell>
          <cell r="CS110">
            <v>0.527312</v>
          </cell>
          <cell r="CT110">
            <v>1.05</v>
          </cell>
        </row>
        <row r="111">
          <cell r="A111">
            <v>3400171</v>
          </cell>
          <cell r="B111" t="str">
            <v>Presbyterian Hospital Matthews</v>
          </cell>
          <cell r="C111">
            <v>3</v>
          </cell>
          <cell r="D111">
            <v>36891</v>
          </cell>
          <cell r="E111">
            <v>12</v>
          </cell>
          <cell r="F111">
            <v>3</v>
          </cell>
          <cell r="G111">
            <v>0.25</v>
          </cell>
          <cell r="H111">
            <v>31466786</v>
          </cell>
          <cell r="I111">
            <v>61804327</v>
          </cell>
          <cell r="K111">
            <v>1261369</v>
          </cell>
          <cell r="L111">
            <v>724806</v>
          </cell>
          <cell r="N111">
            <v>555032</v>
          </cell>
          <cell r="O111">
            <v>334981</v>
          </cell>
          <cell r="Z111">
            <v>31466786</v>
          </cell>
          <cell r="AA111">
            <v>61804327</v>
          </cell>
          <cell r="AC111">
            <v>1261369</v>
          </cell>
          <cell r="AD111">
            <v>724806</v>
          </cell>
          <cell r="AF111">
            <v>555032</v>
          </cell>
          <cell r="AG111">
            <v>334981</v>
          </cell>
          <cell r="AI111">
            <v>12</v>
          </cell>
          <cell r="AJ111">
            <v>9</v>
          </cell>
          <cell r="AK111">
            <v>0.75</v>
          </cell>
          <cell r="AL111">
            <v>34222711</v>
          </cell>
          <cell r="AM111">
            <v>76675618</v>
          </cell>
          <cell r="AO111">
            <v>1334135</v>
          </cell>
          <cell r="AP111">
            <v>747836</v>
          </cell>
          <cell r="AR111">
            <v>652506</v>
          </cell>
          <cell r="AS111">
            <v>318497</v>
          </cell>
          <cell r="BD111">
            <v>34222711</v>
          </cell>
          <cell r="BE111">
            <v>76675618</v>
          </cell>
          <cell r="BG111">
            <v>1334135</v>
          </cell>
          <cell r="BH111">
            <v>747836</v>
          </cell>
          <cell r="BJ111">
            <v>652506</v>
          </cell>
          <cell r="BK111">
            <v>318497</v>
          </cell>
          <cell r="BM111">
            <v>0.25</v>
          </cell>
          <cell r="BN111">
            <v>7866696.5</v>
          </cell>
          <cell r="BO111">
            <v>15451081.75</v>
          </cell>
          <cell r="BQ111">
            <v>315342.25</v>
          </cell>
          <cell r="BR111">
            <v>181201.5</v>
          </cell>
          <cell r="BT111">
            <v>138758</v>
          </cell>
          <cell r="BU111">
            <v>83745.25</v>
          </cell>
          <cell r="BW111">
            <v>0.75</v>
          </cell>
          <cell r="BX111">
            <v>25667033.25</v>
          </cell>
          <cell r="BY111">
            <v>57506713.5</v>
          </cell>
          <cell r="CA111">
            <v>1000601.25</v>
          </cell>
          <cell r="CB111">
            <v>560877</v>
          </cell>
          <cell r="CD111">
            <v>489379.5</v>
          </cell>
          <cell r="CE111">
            <v>238872.75</v>
          </cell>
          <cell r="CG111">
            <v>33533729.75</v>
          </cell>
          <cell r="CH111">
            <v>72957795.25</v>
          </cell>
          <cell r="CJ111">
            <v>1315943.5</v>
          </cell>
          <cell r="CK111">
            <v>742078.5</v>
          </cell>
          <cell r="CM111">
            <v>628137.5</v>
          </cell>
          <cell r="CN111">
            <v>322618</v>
          </cell>
          <cell r="CO111">
            <v>1944081</v>
          </cell>
          <cell r="CP111">
            <v>1064696.5</v>
          </cell>
          <cell r="CQ111">
            <v>0.56391364826833368</v>
          </cell>
          <cell r="CR111">
            <v>0.51361047541342464</v>
          </cell>
          <cell r="CS111">
            <v>0.54766099999999995</v>
          </cell>
          <cell r="CT111">
            <v>1.05</v>
          </cell>
        </row>
        <row r="112">
          <cell r="A112">
            <v>3400173</v>
          </cell>
          <cell r="B112" t="str">
            <v>Western Wake</v>
          </cell>
          <cell r="C112">
            <v>3</v>
          </cell>
          <cell r="D112">
            <v>36799</v>
          </cell>
          <cell r="E112">
            <v>12</v>
          </cell>
          <cell r="F112">
            <v>12</v>
          </cell>
          <cell r="G112">
            <v>1</v>
          </cell>
          <cell r="H112">
            <v>39546727</v>
          </cell>
          <cell r="I112">
            <v>84522329</v>
          </cell>
          <cell r="K112">
            <v>1539900</v>
          </cell>
          <cell r="L112">
            <v>721315</v>
          </cell>
          <cell r="N112">
            <v>893042</v>
          </cell>
          <cell r="O112">
            <v>387393</v>
          </cell>
          <cell r="Z112">
            <v>39546727</v>
          </cell>
          <cell r="AA112">
            <v>84522329</v>
          </cell>
          <cell r="AC112">
            <v>1539900</v>
          </cell>
          <cell r="AD112">
            <v>721315</v>
          </cell>
          <cell r="AF112">
            <v>893042</v>
          </cell>
          <cell r="AG112">
            <v>387393</v>
          </cell>
          <cell r="AI112">
            <v>0</v>
          </cell>
          <cell r="AK112">
            <v>0</v>
          </cell>
          <cell r="BD112">
            <v>0</v>
          </cell>
          <cell r="BE112">
            <v>0</v>
          </cell>
          <cell r="BG112">
            <v>0</v>
          </cell>
          <cell r="BH112">
            <v>0</v>
          </cell>
          <cell r="BJ112">
            <v>0</v>
          </cell>
          <cell r="BK112">
            <v>0</v>
          </cell>
          <cell r="BM112">
            <v>1</v>
          </cell>
          <cell r="BN112">
            <v>39546727</v>
          </cell>
          <cell r="BO112">
            <v>84522329</v>
          </cell>
          <cell r="BQ112">
            <v>1539900</v>
          </cell>
          <cell r="BR112">
            <v>721315</v>
          </cell>
          <cell r="BT112">
            <v>893042</v>
          </cell>
          <cell r="BU112">
            <v>387393</v>
          </cell>
          <cell r="BW112">
            <v>0</v>
          </cell>
          <cell r="BX112">
            <v>0</v>
          </cell>
          <cell r="BY112">
            <v>0</v>
          </cell>
          <cell r="CA112">
            <v>0</v>
          </cell>
          <cell r="CB112">
            <v>0</v>
          </cell>
          <cell r="CD112">
            <v>0</v>
          </cell>
          <cell r="CE112">
            <v>0</v>
          </cell>
          <cell r="CG112">
            <v>39546727</v>
          </cell>
          <cell r="CH112">
            <v>84522329</v>
          </cell>
          <cell r="CJ112">
            <v>1539900</v>
          </cell>
          <cell r="CK112">
            <v>721315</v>
          </cell>
          <cell r="CM112">
            <v>893042</v>
          </cell>
          <cell r="CN112">
            <v>387393</v>
          </cell>
          <cell r="CO112">
            <v>2432942</v>
          </cell>
          <cell r="CP112">
            <v>1108708</v>
          </cell>
          <cell r="CQ112">
            <v>0.46841678031040979</v>
          </cell>
          <cell r="CR112">
            <v>0.43379034804634048</v>
          </cell>
          <cell r="CS112">
            <v>0.45570699999999997</v>
          </cell>
          <cell r="CT112">
            <v>1.0549999999999999</v>
          </cell>
        </row>
        <row r="113">
          <cell r="A113">
            <v>3401303</v>
          </cell>
          <cell r="B113" t="str">
            <v>First Health Montgomery Memorial Hospital</v>
          </cell>
          <cell r="C113">
            <v>1</v>
          </cell>
          <cell r="D113">
            <v>36799</v>
          </cell>
          <cell r="E113">
            <v>12</v>
          </cell>
          <cell r="F113">
            <v>12</v>
          </cell>
          <cell r="G113">
            <v>1</v>
          </cell>
          <cell r="H113">
            <v>12318839</v>
          </cell>
          <cell r="I113">
            <v>16803027</v>
          </cell>
          <cell r="K113">
            <v>485319</v>
          </cell>
          <cell r="L113">
            <v>377287</v>
          </cell>
          <cell r="N113">
            <v>911471</v>
          </cell>
          <cell r="O113">
            <v>466701</v>
          </cell>
          <cell r="Z113">
            <v>12318839</v>
          </cell>
          <cell r="AA113">
            <v>16803027</v>
          </cell>
          <cell r="AC113">
            <v>485319</v>
          </cell>
          <cell r="AD113">
            <v>377287</v>
          </cell>
          <cell r="AF113">
            <v>911471</v>
          </cell>
          <cell r="AG113">
            <v>466701</v>
          </cell>
          <cell r="AI113">
            <v>0</v>
          </cell>
          <cell r="AK113">
            <v>0</v>
          </cell>
          <cell r="BD113">
            <v>0</v>
          </cell>
          <cell r="BE113">
            <v>0</v>
          </cell>
          <cell r="BG113">
            <v>0</v>
          </cell>
          <cell r="BH113">
            <v>0</v>
          </cell>
          <cell r="BJ113">
            <v>0</v>
          </cell>
          <cell r="BK113">
            <v>0</v>
          </cell>
          <cell r="BM113">
            <v>1</v>
          </cell>
          <cell r="BN113">
            <v>12318839</v>
          </cell>
          <cell r="BO113">
            <v>16803027</v>
          </cell>
          <cell r="BQ113">
            <v>485319</v>
          </cell>
          <cell r="BR113">
            <v>377287</v>
          </cell>
          <cell r="BT113">
            <v>911471</v>
          </cell>
          <cell r="BU113">
            <v>466701</v>
          </cell>
          <cell r="BW113">
            <v>0</v>
          </cell>
          <cell r="BX113">
            <v>0</v>
          </cell>
          <cell r="BY113">
            <v>0</v>
          </cell>
          <cell r="CA113">
            <v>0</v>
          </cell>
          <cell r="CB113">
            <v>0</v>
          </cell>
          <cell r="CD113">
            <v>0</v>
          </cell>
          <cell r="CE113">
            <v>0</v>
          </cell>
          <cell r="CG113">
            <v>12318839</v>
          </cell>
          <cell r="CH113">
            <v>16803027</v>
          </cell>
          <cell r="CJ113">
            <v>485319</v>
          </cell>
          <cell r="CK113">
            <v>377287</v>
          </cell>
          <cell r="CM113">
            <v>911471</v>
          </cell>
          <cell r="CN113">
            <v>466701</v>
          </cell>
          <cell r="CO113">
            <v>1396790</v>
          </cell>
          <cell r="CP113">
            <v>843988</v>
          </cell>
          <cell r="CQ113">
            <v>0.77740001936870384</v>
          </cell>
          <cell r="CR113">
            <v>0.5120305528096889</v>
          </cell>
          <cell r="CS113">
            <v>0.60423400000000005</v>
          </cell>
          <cell r="CT113">
            <v>1.0549999999999999</v>
          </cell>
        </row>
        <row r="114">
          <cell r="A114">
            <v>3401304</v>
          </cell>
          <cell r="B114" t="str">
            <v>Bertie Memorial Hospital</v>
          </cell>
          <cell r="C114">
            <v>5</v>
          </cell>
          <cell r="D114">
            <v>36799</v>
          </cell>
          <cell r="E114">
            <v>12</v>
          </cell>
          <cell r="F114">
            <v>12</v>
          </cell>
          <cell r="G114">
            <v>1</v>
          </cell>
          <cell r="H114">
            <v>4348926</v>
          </cell>
          <cell r="I114">
            <v>6217783</v>
          </cell>
          <cell r="K114">
            <v>124526</v>
          </cell>
          <cell r="L114">
            <v>137467</v>
          </cell>
          <cell r="N114">
            <v>630346</v>
          </cell>
          <cell r="O114">
            <v>395253</v>
          </cell>
          <cell r="Z114">
            <v>4348926</v>
          </cell>
          <cell r="AA114">
            <v>6217783</v>
          </cell>
          <cell r="AC114">
            <v>124526</v>
          </cell>
          <cell r="AD114">
            <v>137467</v>
          </cell>
          <cell r="AF114">
            <v>630346</v>
          </cell>
          <cell r="AG114">
            <v>395253</v>
          </cell>
          <cell r="AI114">
            <v>0</v>
          </cell>
          <cell r="AK114">
            <v>0</v>
          </cell>
          <cell r="BD114">
            <v>0</v>
          </cell>
          <cell r="BE114">
            <v>0</v>
          </cell>
          <cell r="BG114">
            <v>0</v>
          </cell>
          <cell r="BH114">
            <v>0</v>
          </cell>
          <cell r="BJ114">
            <v>0</v>
          </cell>
          <cell r="BK114">
            <v>0</v>
          </cell>
          <cell r="BM114">
            <v>1</v>
          </cell>
          <cell r="BN114">
            <v>4348926</v>
          </cell>
          <cell r="BO114">
            <v>6217783</v>
          </cell>
          <cell r="BQ114">
            <v>124526</v>
          </cell>
          <cell r="BR114">
            <v>137467</v>
          </cell>
          <cell r="BT114">
            <v>630346</v>
          </cell>
          <cell r="BU114">
            <v>395253</v>
          </cell>
          <cell r="BW114">
            <v>0</v>
          </cell>
          <cell r="BX114">
            <v>0</v>
          </cell>
          <cell r="BY114">
            <v>0</v>
          </cell>
          <cell r="CA114">
            <v>0</v>
          </cell>
          <cell r="CB114">
            <v>0</v>
          </cell>
          <cell r="CD114">
            <v>0</v>
          </cell>
          <cell r="CE114">
            <v>0</v>
          </cell>
          <cell r="CG114">
            <v>4348926</v>
          </cell>
          <cell r="CH114">
            <v>6217783</v>
          </cell>
          <cell r="CJ114">
            <v>124526</v>
          </cell>
          <cell r="CK114">
            <v>137467</v>
          </cell>
          <cell r="CM114">
            <v>630346</v>
          </cell>
          <cell r="CN114">
            <v>395253</v>
          </cell>
          <cell r="CO114">
            <v>754872</v>
          </cell>
          <cell r="CP114">
            <v>532720</v>
          </cell>
          <cell r="CQ114">
            <v>1</v>
          </cell>
          <cell r="CR114">
            <v>0.62704133920101024</v>
          </cell>
          <cell r="CS114">
            <v>0.70570900000000003</v>
          </cell>
          <cell r="CT114">
            <v>1.0549999999999999</v>
          </cell>
        </row>
        <row r="115">
          <cell r="A115">
            <v>3401305</v>
          </cell>
          <cell r="B115" t="str">
            <v>Swain County Hospital</v>
          </cell>
          <cell r="C115">
            <v>1</v>
          </cell>
          <cell r="D115">
            <v>36799</v>
          </cell>
          <cell r="E115">
            <v>12</v>
          </cell>
          <cell r="F115">
            <v>12</v>
          </cell>
          <cell r="G115">
            <v>1</v>
          </cell>
          <cell r="H115">
            <v>5327614</v>
          </cell>
          <cell r="I115">
            <v>5440016</v>
          </cell>
          <cell r="K115">
            <v>163669</v>
          </cell>
          <cell r="L115">
            <v>162120</v>
          </cell>
          <cell r="N115">
            <v>278395</v>
          </cell>
          <cell r="O115">
            <v>266916</v>
          </cell>
          <cell r="Z115">
            <v>5327614</v>
          </cell>
          <cell r="AA115">
            <v>5440016</v>
          </cell>
          <cell r="AC115">
            <v>163669</v>
          </cell>
          <cell r="AD115">
            <v>162120</v>
          </cell>
          <cell r="AF115">
            <v>278395</v>
          </cell>
          <cell r="AG115">
            <v>266916</v>
          </cell>
          <cell r="AI115">
            <v>0</v>
          </cell>
          <cell r="AK115">
            <v>0</v>
          </cell>
          <cell r="BD115">
            <v>0</v>
          </cell>
          <cell r="BE115">
            <v>0</v>
          </cell>
          <cell r="BG115">
            <v>0</v>
          </cell>
          <cell r="BH115">
            <v>0</v>
          </cell>
          <cell r="BJ115">
            <v>0</v>
          </cell>
          <cell r="BK115">
            <v>0</v>
          </cell>
          <cell r="BM115">
            <v>1</v>
          </cell>
          <cell r="BN115">
            <v>5327614</v>
          </cell>
          <cell r="BO115">
            <v>5440016</v>
          </cell>
          <cell r="BQ115">
            <v>163669</v>
          </cell>
          <cell r="BR115">
            <v>162120</v>
          </cell>
          <cell r="BT115">
            <v>278395</v>
          </cell>
          <cell r="BU115">
            <v>266916</v>
          </cell>
          <cell r="BW115">
            <v>0</v>
          </cell>
          <cell r="BX115">
            <v>0</v>
          </cell>
          <cell r="BY115">
            <v>0</v>
          </cell>
          <cell r="CA115">
            <v>0</v>
          </cell>
          <cell r="CB115">
            <v>0</v>
          </cell>
          <cell r="CD115">
            <v>0</v>
          </cell>
          <cell r="CE115">
            <v>0</v>
          </cell>
          <cell r="CG115">
            <v>5327614</v>
          </cell>
          <cell r="CH115">
            <v>5440016</v>
          </cell>
          <cell r="CJ115">
            <v>163669</v>
          </cell>
          <cell r="CK115">
            <v>162120</v>
          </cell>
          <cell r="CM115">
            <v>278395</v>
          </cell>
          <cell r="CN115">
            <v>266916</v>
          </cell>
          <cell r="CO115">
            <v>442064</v>
          </cell>
          <cell r="CP115">
            <v>429036</v>
          </cell>
          <cell r="CQ115">
            <v>0.9905357764756918</v>
          </cell>
          <cell r="CR115">
            <v>0.95876721923885122</v>
          </cell>
          <cell r="CS115">
            <v>0.97052899999999998</v>
          </cell>
          <cell r="CT115">
            <v>1.0549999999999999</v>
          </cell>
        </row>
        <row r="116">
          <cell r="A116">
            <v>3401309</v>
          </cell>
          <cell r="B116" t="str">
            <v>District Memorial Hospital</v>
          </cell>
          <cell r="C116">
            <v>1</v>
          </cell>
          <cell r="D116">
            <v>36799</v>
          </cell>
          <cell r="E116">
            <v>12.39</v>
          </cell>
          <cell r="F116">
            <v>0.39</v>
          </cell>
          <cell r="G116">
            <v>3.1476997578692496E-2</v>
          </cell>
          <cell r="H116">
            <v>8273344</v>
          </cell>
          <cell r="I116">
            <v>14453349</v>
          </cell>
          <cell r="K116">
            <v>598139</v>
          </cell>
          <cell r="L116">
            <v>348411</v>
          </cell>
          <cell r="N116">
            <v>799366</v>
          </cell>
          <cell r="O116">
            <v>358296</v>
          </cell>
          <cell r="Z116">
            <v>8273344</v>
          </cell>
          <cell r="AA116">
            <v>14453349</v>
          </cell>
          <cell r="AC116">
            <v>598139</v>
          </cell>
          <cell r="AD116">
            <v>348411</v>
          </cell>
          <cell r="AF116">
            <v>799366</v>
          </cell>
          <cell r="AG116">
            <v>358296</v>
          </cell>
          <cell r="AI116">
            <v>11.61</v>
          </cell>
          <cell r="AJ116">
            <v>11.61</v>
          </cell>
          <cell r="AK116">
            <v>1</v>
          </cell>
          <cell r="AL116">
            <v>5575978</v>
          </cell>
          <cell r="AM116">
            <v>8266917</v>
          </cell>
          <cell r="AO116">
            <v>272360</v>
          </cell>
          <cell r="AP116">
            <v>214189</v>
          </cell>
          <cell r="AR116">
            <v>453822</v>
          </cell>
          <cell r="AS116">
            <v>290764</v>
          </cell>
          <cell r="BD116">
            <v>5575978</v>
          </cell>
          <cell r="BE116">
            <v>8266917</v>
          </cell>
          <cell r="BG116">
            <v>272360</v>
          </cell>
          <cell r="BH116">
            <v>214189</v>
          </cell>
          <cell r="BJ116">
            <v>453822</v>
          </cell>
          <cell r="BK116">
            <v>290764</v>
          </cell>
          <cell r="BM116">
            <v>3.1476997578692496E-2</v>
          </cell>
          <cell r="BN116">
            <v>260420.0290556901</v>
          </cell>
          <cell r="BO116">
            <v>454948.0314769976</v>
          </cell>
          <cell r="BQ116">
            <v>18827.61985472155</v>
          </cell>
          <cell r="BR116">
            <v>10966.932203389832</v>
          </cell>
          <cell r="BT116">
            <v>25161.641646489104</v>
          </cell>
          <cell r="BU116">
            <v>11278.082324455207</v>
          </cell>
          <cell r="BW116">
            <v>1</v>
          </cell>
          <cell r="BX116">
            <v>5575978</v>
          </cell>
          <cell r="BY116">
            <v>8266917</v>
          </cell>
          <cell r="CA116">
            <v>272360</v>
          </cell>
          <cell r="CB116">
            <v>214189</v>
          </cell>
          <cell r="CD116">
            <v>453822</v>
          </cell>
          <cell r="CE116">
            <v>290764</v>
          </cell>
          <cell r="CG116">
            <v>5836398.0290556904</v>
          </cell>
          <cell r="CH116">
            <v>8721865.0314769968</v>
          </cell>
          <cell r="CJ116">
            <v>291187.61985472153</v>
          </cell>
          <cell r="CK116">
            <v>225155.93220338982</v>
          </cell>
          <cell r="CM116">
            <v>478983.64164648909</v>
          </cell>
          <cell r="CN116">
            <v>302042.0823244552</v>
          </cell>
          <cell r="CO116">
            <v>770171.26150121063</v>
          </cell>
          <cell r="CP116">
            <v>527198.01452784496</v>
          </cell>
          <cell r="CQ116">
            <v>0.77323319005019497</v>
          </cell>
          <cell r="CR116">
            <v>0.63058955685041007</v>
          </cell>
          <cell r="CS116">
            <v>0.68452000000000002</v>
          </cell>
          <cell r="CT116">
            <v>1.0549999999999999</v>
          </cell>
        </row>
        <row r="117">
          <cell r="BN117">
            <v>0</v>
          </cell>
          <cell r="BO117">
            <v>0</v>
          </cell>
          <cell r="BQ117">
            <v>0</v>
          </cell>
          <cell r="BR117">
            <v>0</v>
          </cell>
          <cell r="BT117">
            <v>0</v>
          </cell>
          <cell r="BU117">
            <v>0</v>
          </cell>
          <cell r="BX117">
            <v>0</v>
          </cell>
          <cell r="BY117">
            <v>0</v>
          </cell>
          <cell r="CA117">
            <v>0</v>
          </cell>
          <cell r="CB117">
            <v>0</v>
          </cell>
          <cell r="CD117">
            <v>0</v>
          </cell>
          <cell r="CE117">
            <v>0</v>
          </cell>
          <cell r="CO117">
            <v>0</v>
          </cell>
          <cell r="CP117">
            <v>0</v>
          </cell>
          <cell r="CQ117">
            <v>0</v>
          </cell>
          <cell r="CR117">
            <v>0</v>
          </cell>
          <cell r="CS117">
            <v>0</v>
          </cell>
          <cell r="CT117">
            <v>1</v>
          </cell>
        </row>
        <row r="118">
          <cell r="B118" t="str">
            <v>Total Hospitals</v>
          </cell>
          <cell r="BN118">
            <v>0</v>
          </cell>
          <cell r="BO118">
            <v>0</v>
          </cell>
          <cell r="BQ118">
            <v>0</v>
          </cell>
          <cell r="BR118">
            <v>0</v>
          </cell>
          <cell r="BT118">
            <v>0</v>
          </cell>
          <cell r="BU118">
            <v>0</v>
          </cell>
          <cell r="BX118">
            <v>0</v>
          </cell>
          <cell r="BY118">
            <v>0</v>
          </cell>
          <cell r="CA118">
            <v>0</v>
          </cell>
          <cell r="CB118">
            <v>0</v>
          </cell>
          <cell r="CD118">
            <v>0</v>
          </cell>
          <cell r="CE118">
            <v>0</v>
          </cell>
          <cell r="CG118">
            <v>7555591327.6957226</v>
          </cell>
          <cell r="CH118">
            <v>15341069322.864811</v>
          </cell>
          <cell r="CJ118">
            <v>1222056711.8698547</v>
          </cell>
          <cell r="CK118">
            <v>694989622.43220341</v>
          </cell>
          <cell r="CM118">
            <v>423631763.1416465</v>
          </cell>
          <cell r="CN118">
            <v>219764144.4989911</v>
          </cell>
          <cell r="CO118">
            <v>1645688475.0115013</v>
          </cell>
          <cell r="CP118">
            <v>914753766.93119454</v>
          </cell>
          <cell r="CQ118">
            <v>0.56870488552761833</v>
          </cell>
          <cell r="CR118">
            <v>0.51876219778522659</v>
          </cell>
          <cell r="CS118">
            <v>0.55584900000000004</v>
          </cell>
          <cell r="CT118">
            <v>1</v>
          </cell>
        </row>
        <row r="119">
          <cell r="BN119">
            <v>0</v>
          </cell>
          <cell r="BO119">
            <v>0</v>
          </cell>
          <cell r="BQ119">
            <v>0</v>
          </cell>
          <cell r="BR119">
            <v>0</v>
          </cell>
          <cell r="BT119">
            <v>0</v>
          </cell>
          <cell r="BU119">
            <v>0</v>
          </cell>
          <cell r="BX119">
            <v>0</v>
          </cell>
          <cell r="BY119">
            <v>0</v>
          </cell>
          <cell r="CA119">
            <v>0</v>
          </cell>
          <cell r="CB119">
            <v>0</v>
          </cell>
          <cell r="CD119">
            <v>0</v>
          </cell>
          <cell r="CE119">
            <v>0</v>
          </cell>
          <cell r="CO119">
            <v>0</v>
          </cell>
          <cell r="CP119">
            <v>0</v>
          </cell>
          <cell r="CQ119">
            <v>0</v>
          </cell>
          <cell r="CR119">
            <v>0</v>
          </cell>
          <cell r="CS119">
            <v>0</v>
          </cell>
          <cell r="CT119">
            <v>1</v>
          </cell>
        </row>
        <row r="120">
          <cell r="B120" t="str">
            <v>QPH</v>
          </cell>
          <cell r="BN120">
            <v>0</v>
          </cell>
          <cell r="BO120">
            <v>0</v>
          </cell>
          <cell r="BQ120">
            <v>0</v>
          </cell>
          <cell r="BR120">
            <v>0</v>
          </cell>
          <cell r="BT120">
            <v>0</v>
          </cell>
          <cell r="BU120">
            <v>0</v>
          </cell>
          <cell r="BX120">
            <v>0</v>
          </cell>
          <cell r="BY120">
            <v>0</v>
          </cell>
          <cell r="CA120">
            <v>0</v>
          </cell>
          <cell r="CB120">
            <v>0</v>
          </cell>
          <cell r="CD120">
            <v>0</v>
          </cell>
          <cell r="CE120">
            <v>0</v>
          </cell>
          <cell r="CG120">
            <v>7555591327.6957226</v>
          </cell>
          <cell r="CH120">
            <v>15341069322.864811</v>
          </cell>
          <cell r="CI120">
            <v>15341069322.864811</v>
          </cell>
          <cell r="CJ120">
            <v>1222056711.8698547</v>
          </cell>
          <cell r="CK120">
            <v>694989622.43220341</v>
          </cell>
          <cell r="CL120">
            <v>15341069322.864811</v>
          </cell>
          <cell r="CM120">
            <v>423631763.1416465</v>
          </cell>
          <cell r="CN120">
            <v>219764144.4989911</v>
          </cell>
          <cell r="CO120">
            <v>1645688475.0115013</v>
          </cell>
          <cell r="CP120">
            <v>914753766.93119454</v>
          </cell>
          <cell r="CQ120">
            <v>0.56870488552761833</v>
          </cell>
          <cell r="CR120">
            <v>0.51876219778522659</v>
          </cell>
          <cell r="CS120">
            <v>0.55584900000000004</v>
          </cell>
          <cell r="CT120">
            <v>1</v>
          </cell>
        </row>
        <row r="121">
          <cell r="B121" t="str">
            <v>Non QPH</v>
          </cell>
          <cell r="BN121">
            <v>0</v>
          </cell>
          <cell r="BO121">
            <v>0</v>
          </cell>
          <cell r="BQ121">
            <v>0</v>
          </cell>
          <cell r="BR121">
            <v>0</v>
          </cell>
          <cell r="BT121">
            <v>0</v>
          </cell>
          <cell r="BU121">
            <v>0</v>
          </cell>
          <cell r="BX121">
            <v>0</v>
          </cell>
          <cell r="BY121">
            <v>0</v>
          </cell>
          <cell r="CA121">
            <v>0</v>
          </cell>
          <cell r="CB121">
            <v>0</v>
          </cell>
          <cell r="CD121">
            <v>0</v>
          </cell>
          <cell r="CE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1</v>
          </cell>
        </row>
        <row r="122">
          <cell r="BN122">
            <v>0</v>
          </cell>
          <cell r="BO122">
            <v>0</v>
          </cell>
          <cell r="BQ122">
            <v>0</v>
          </cell>
          <cell r="BR122">
            <v>0</v>
          </cell>
          <cell r="BT122">
            <v>0</v>
          </cell>
          <cell r="BU122">
            <v>0</v>
          </cell>
          <cell r="BX122">
            <v>0</v>
          </cell>
          <cell r="BY122">
            <v>0</v>
          </cell>
          <cell r="CA122">
            <v>0</v>
          </cell>
          <cell r="CB122">
            <v>0</v>
          </cell>
          <cell r="CD122">
            <v>0</v>
          </cell>
          <cell r="CE122">
            <v>0</v>
          </cell>
          <cell r="CO122">
            <v>0</v>
          </cell>
          <cell r="CP122">
            <v>0</v>
          </cell>
          <cell r="CQ122">
            <v>0</v>
          </cell>
          <cell r="CR122">
            <v>0</v>
          </cell>
          <cell r="CS122">
            <v>0</v>
          </cell>
          <cell r="CT122">
            <v>1</v>
          </cell>
        </row>
        <row r="123">
          <cell r="A123">
            <v>3400040</v>
          </cell>
          <cell r="B123" t="str">
            <v>Pitt County Memorial Hospital</v>
          </cell>
          <cell r="C123">
            <v>4</v>
          </cell>
          <cell r="D123">
            <v>36799</v>
          </cell>
          <cell r="E123">
            <v>12</v>
          </cell>
          <cell r="F123">
            <v>12</v>
          </cell>
          <cell r="G123">
            <v>1</v>
          </cell>
          <cell r="H123">
            <v>325417978</v>
          </cell>
          <cell r="I123">
            <v>525319811</v>
          </cell>
          <cell r="K123">
            <v>75956246</v>
          </cell>
          <cell r="L123">
            <v>54672817</v>
          </cell>
          <cell r="N123">
            <v>9486203</v>
          </cell>
          <cell r="O123">
            <v>6228453</v>
          </cell>
          <cell r="Q123">
            <v>0</v>
          </cell>
          <cell r="R123">
            <v>0</v>
          </cell>
          <cell r="T123">
            <v>5474135</v>
          </cell>
          <cell r="U123">
            <v>5419845</v>
          </cell>
          <cell r="Z123">
            <v>325417978</v>
          </cell>
          <cell r="AA123">
            <v>525319811</v>
          </cell>
          <cell r="AC123">
            <v>81430381</v>
          </cell>
          <cell r="AD123">
            <v>60092662</v>
          </cell>
          <cell r="AF123">
            <v>9486203</v>
          </cell>
          <cell r="AG123">
            <v>6228453</v>
          </cell>
          <cell r="AK123">
            <v>0</v>
          </cell>
          <cell r="BD123">
            <v>0</v>
          </cell>
          <cell r="BE123">
            <v>0</v>
          </cell>
          <cell r="BG123">
            <v>0</v>
          </cell>
          <cell r="BH123">
            <v>0</v>
          </cell>
          <cell r="BJ123">
            <v>0</v>
          </cell>
          <cell r="BK123">
            <v>0</v>
          </cell>
          <cell r="BM123">
            <v>1</v>
          </cell>
          <cell r="BN123">
            <v>325417978</v>
          </cell>
          <cell r="BO123">
            <v>525319811</v>
          </cell>
          <cell r="BQ123">
            <v>81430381</v>
          </cell>
          <cell r="BR123">
            <v>60092662</v>
          </cell>
          <cell r="BT123">
            <v>9486203</v>
          </cell>
          <cell r="BU123">
            <v>6228453</v>
          </cell>
          <cell r="BW123">
            <v>0</v>
          </cell>
          <cell r="BX123">
            <v>0</v>
          </cell>
          <cell r="BY123">
            <v>0</v>
          </cell>
          <cell r="CA123">
            <v>0</v>
          </cell>
          <cell r="CB123">
            <v>0</v>
          </cell>
          <cell r="CD123">
            <v>0</v>
          </cell>
          <cell r="CE123">
            <v>0</v>
          </cell>
          <cell r="CG123">
            <v>325417978</v>
          </cell>
          <cell r="CH123">
            <v>525319811</v>
          </cell>
          <cell r="CJ123">
            <v>81430381</v>
          </cell>
          <cell r="CK123">
            <v>60092662</v>
          </cell>
          <cell r="CM123">
            <v>9486203</v>
          </cell>
          <cell r="CN123">
            <v>6228453</v>
          </cell>
          <cell r="CO123">
            <v>90916584</v>
          </cell>
          <cell r="CP123">
            <v>66321115</v>
          </cell>
          <cell r="CQ123">
            <v>0.73796366002512015</v>
          </cell>
          <cell r="CR123">
            <v>0.65658019336082096</v>
          </cell>
          <cell r="CS123">
            <v>0.72947200000000001</v>
          </cell>
          <cell r="CT123">
            <v>1.0549999999999999</v>
          </cell>
        </row>
        <row r="124">
          <cell r="A124">
            <v>3403026</v>
          </cell>
          <cell r="B124" t="str">
            <v>Charlotte Rehabilitation</v>
          </cell>
          <cell r="C124">
            <v>3</v>
          </cell>
          <cell r="D124">
            <v>36891</v>
          </cell>
          <cell r="E124">
            <v>12</v>
          </cell>
          <cell r="F124">
            <v>3</v>
          </cell>
          <cell r="G124">
            <v>0.25</v>
          </cell>
          <cell r="H124">
            <v>28391900</v>
          </cell>
          <cell r="I124">
            <v>40342816</v>
          </cell>
          <cell r="K124">
            <v>6544267</v>
          </cell>
          <cell r="L124">
            <v>4423387</v>
          </cell>
          <cell r="N124">
            <v>250254</v>
          </cell>
          <cell r="O124">
            <v>322014</v>
          </cell>
          <cell r="Z124">
            <v>28391900</v>
          </cell>
          <cell r="AA124">
            <v>40342816</v>
          </cell>
          <cell r="AC124">
            <v>6544267</v>
          </cell>
          <cell r="AD124">
            <v>4423387</v>
          </cell>
          <cell r="AF124">
            <v>250254</v>
          </cell>
          <cell r="AG124">
            <v>322014</v>
          </cell>
          <cell r="AI124">
            <v>12</v>
          </cell>
          <cell r="AJ124">
            <v>9</v>
          </cell>
          <cell r="AK124">
            <v>0.75</v>
          </cell>
          <cell r="AL124">
            <v>29804732</v>
          </cell>
          <cell r="AM124">
            <v>41263103</v>
          </cell>
          <cell r="AO124">
            <v>5587469</v>
          </cell>
          <cell r="AP124">
            <v>3720524</v>
          </cell>
          <cell r="AR124">
            <v>1140339</v>
          </cell>
          <cell r="AS124">
            <v>1494027</v>
          </cell>
          <cell r="BD124">
            <v>29804732</v>
          </cell>
          <cell r="BE124">
            <v>41263103</v>
          </cell>
          <cell r="BG124">
            <v>5587469</v>
          </cell>
          <cell r="BH124">
            <v>3720524</v>
          </cell>
          <cell r="BJ124">
            <v>1140339</v>
          </cell>
          <cell r="BK124">
            <v>1494027</v>
          </cell>
          <cell r="BM124">
            <v>0.25</v>
          </cell>
          <cell r="BN124">
            <v>7097975</v>
          </cell>
          <cell r="BO124">
            <v>10085704</v>
          </cell>
          <cell r="BQ124">
            <v>1636066.75</v>
          </cell>
          <cell r="BR124">
            <v>1105846.75</v>
          </cell>
          <cell r="BT124">
            <v>62563.5</v>
          </cell>
          <cell r="BU124">
            <v>80503.5</v>
          </cell>
          <cell r="BW124">
            <v>0.75</v>
          </cell>
          <cell r="BX124">
            <v>22353549</v>
          </cell>
          <cell r="BY124">
            <v>30947327.25</v>
          </cell>
          <cell r="CA124">
            <v>4190601.75</v>
          </cell>
          <cell r="CB124">
            <v>2790393</v>
          </cell>
          <cell r="CD124">
            <v>855254.25</v>
          </cell>
          <cell r="CE124">
            <v>1120520.25</v>
          </cell>
          <cell r="CG124">
            <v>29451524</v>
          </cell>
          <cell r="CH124">
            <v>41033031.25</v>
          </cell>
          <cell r="CJ124">
            <v>5826668.5</v>
          </cell>
          <cell r="CK124">
            <v>3896239.75</v>
          </cell>
          <cell r="CM124">
            <v>917817.75</v>
          </cell>
          <cell r="CN124">
            <v>1201023.75</v>
          </cell>
          <cell r="CO124">
            <v>6744486.25</v>
          </cell>
          <cell r="CP124">
            <v>5097263.5</v>
          </cell>
          <cell r="CQ124">
            <v>0.66869082220826537</v>
          </cell>
          <cell r="CR124">
            <v>1</v>
          </cell>
          <cell r="CS124">
            <v>0.75576699999999997</v>
          </cell>
          <cell r="CT124">
            <v>1.05</v>
          </cell>
        </row>
        <row r="125">
          <cell r="A125">
            <v>3401202</v>
          </cell>
          <cell r="B125" t="str">
            <v>Wilmington Treatment Center</v>
          </cell>
          <cell r="C125">
            <v>3</v>
          </cell>
          <cell r="D125">
            <v>36799</v>
          </cell>
          <cell r="E125">
            <v>12</v>
          </cell>
          <cell r="F125">
            <v>12</v>
          </cell>
          <cell r="G125">
            <v>1</v>
          </cell>
          <cell r="H125">
            <v>3695390</v>
          </cell>
          <cell r="I125">
            <v>8375939</v>
          </cell>
          <cell r="K125">
            <v>138105</v>
          </cell>
          <cell r="L125">
            <v>61319</v>
          </cell>
          <cell r="Z125">
            <v>3695390</v>
          </cell>
          <cell r="AA125">
            <v>8375939</v>
          </cell>
          <cell r="AC125">
            <v>138105</v>
          </cell>
          <cell r="AD125">
            <v>61319</v>
          </cell>
          <cell r="AF125">
            <v>0</v>
          </cell>
          <cell r="AG125">
            <v>0</v>
          </cell>
          <cell r="AI125">
            <v>0</v>
          </cell>
          <cell r="AK125">
            <v>0</v>
          </cell>
          <cell r="BD125">
            <v>0</v>
          </cell>
          <cell r="BE125">
            <v>0</v>
          </cell>
          <cell r="BG125">
            <v>0</v>
          </cell>
          <cell r="BH125">
            <v>0</v>
          </cell>
          <cell r="BJ125">
            <v>0</v>
          </cell>
          <cell r="BK125">
            <v>0</v>
          </cell>
          <cell r="BM125">
            <v>1</v>
          </cell>
          <cell r="BN125">
            <v>3695390</v>
          </cell>
          <cell r="BO125">
            <v>8375939</v>
          </cell>
          <cell r="BQ125">
            <v>138105</v>
          </cell>
          <cell r="BR125">
            <v>61319</v>
          </cell>
          <cell r="BT125">
            <v>0</v>
          </cell>
          <cell r="BU125">
            <v>0</v>
          </cell>
          <cell r="BW125">
            <v>0</v>
          </cell>
          <cell r="BX125">
            <v>0</v>
          </cell>
          <cell r="BY125">
            <v>0</v>
          </cell>
          <cell r="CA125">
            <v>0</v>
          </cell>
          <cell r="CB125">
            <v>0</v>
          </cell>
          <cell r="CD125">
            <v>0</v>
          </cell>
          <cell r="CE125">
            <v>0</v>
          </cell>
          <cell r="CG125">
            <v>3695390</v>
          </cell>
          <cell r="CH125">
            <v>8375939</v>
          </cell>
          <cell r="CJ125">
            <v>138105</v>
          </cell>
          <cell r="CK125">
            <v>61319</v>
          </cell>
          <cell r="CM125">
            <v>0</v>
          </cell>
          <cell r="CN125">
            <v>0</v>
          </cell>
          <cell r="CO125">
            <v>138105</v>
          </cell>
          <cell r="CP125">
            <v>61319</v>
          </cell>
          <cell r="CQ125">
            <v>0.44400275152963325</v>
          </cell>
          <cell r="CR125">
            <v>0</v>
          </cell>
          <cell r="CS125">
            <v>0.44400299999999998</v>
          </cell>
          <cell r="CT125">
            <v>1.0549999999999999</v>
          </cell>
        </row>
        <row r="126">
          <cell r="A126">
            <v>3403025</v>
          </cell>
          <cell r="B126" t="str">
            <v>Thomas Rehab</v>
          </cell>
          <cell r="C126">
            <v>3</v>
          </cell>
          <cell r="D126">
            <v>36799</v>
          </cell>
          <cell r="E126">
            <v>12</v>
          </cell>
          <cell r="F126">
            <v>12</v>
          </cell>
          <cell r="G126">
            <v>1</v>
          </cell>
          <cell r="H126">
            <v>19814141</v>
          </cell>
          <cell r="I126">
            <v>26557388</v>
          </cell>
          <cell r="K126">
            <v>2294414</v>
          </cell>
          <cell r="L126">
            <v>1636890</v>
          </cell>
          <cell r="N126">
            <v>702186</v>
          </cell>
          <cell r="O126">
            <v>423393</v>
          </cell>
          <cell r="Z126">
            <v>19814141</v>
          </cell>
          <cell r="AA126">
            <v>26557388</v>
          </cell>
          <cell r="AC126">
            <v>2294414</v>
          </cell>
          <cell r="AD126">
            <v>1636890</v>
          </cell>
          <cell r="AF126">
            <v>702186</v>
          </cell>
          <cell r="AG126">
            <v>423393</v>
          </cell>
          <cell r="AI126">
            <v>0</v>
          </cell>
          <cell r="AK126">
            <v>0</v>
          </cell>
          <cell r="BD126">
            <v>0</v>
          </cell>
          <cell r="BE126">
            <v>0</v>
          </cell>
          <cell r="BG126">
            <v>0</v>
          </cell>
          <cell r="BH126">
            <v>0</v>
          </cell>
          <cell r="BJ126">
            <v>0</v>
          </cell>
          <cell r="BK126">
            <v>0</v>
          </cell>
          <cell r="BM126">
            <v>1</v>
          </cell>
          <cell r="BN126">
            <v>19814141</v>
          </cell>
          <cell r="BO126">
            <v>26557388</v>
          </cell>
          <cell r="BQ126">
            <v>2294414</v>
          </cell>
          <cell r="BR126">
            <v>1636890</v>
          </cell>
          <cell r="BT126">
            <v>702186</v>
          </cell>
          <cell r="BU126">
            <v>423393</v>
          </cell>
          <cell r="BW126">
            <v>0</v>
          </cell>
          <cell r="BX126">
            <v>0</v>
          </cell>
          <cell r="BY126">
            <v>0</v>
          </cell>
          <cell r="CA126">
            <v>0</v>
          </cell>
          <cell r="CB126">
            <v>0</v>
          </cell>
          <cell r="CD126">
            <v>0</v>
          </cell>
          <cell r="CE126">
            <v>0</v>
          </cell>
          <cell r="CG126">
            <v>19814141</v>
          </cell>
          <cell r="CH126">
            <v>26557388</v>
          </cell>
          <cell r="CJ126">
            <v>2294414</v>
          </cell>
          <cell r="CK126">
            <v>1636890</v>
          </cell>
          <cell r="CM126">
            <v>702186</v>
          </cell>
          <cell r="CN126">
            <v>423393</v>
          </cell>
          <cell r="CO126">
            <v>2996600</v>
          </cell>
          <cell r="CP126">
            <v>2060283</v>
          </cell>
          <cell r="CQ126">
            <v>0.71342399410045443</v>
          </cell>
          <cell r="CR126">
            <v>0.60296417188608142</v>
          </cell>
          <cell r="CS126">
            <v>0.68754000000000004</v>
          </cell>
          <cell r="CT126">
            <v>1.0549999999999999</v>
          </cell>
        </row>
        <row r="127">
          <cell r="BN127">
            <v>0</v>
          </cell>
          <cell r="BO127">
            <v>0</v>
          </cell>
          <cell r="BQ127">
            <v>0</v>
          </cell>
          <cell r="BR127">
            <v>0</v>
          </cell>
          <cell r="BT127">
            <v>0</v>
          </cell>
          <cell r="BU127">
            <v>0</v>
          </cell>
          <cell r="BX127">
            <v>0</v>
          </cell>
          <cell r="BY127">
            <v>0</v>
          </cell>
          <cell r="CA127">
            <v>0</v>
          </cell>
          <cell r="CB127">
            <v>0</v>
          </cell>
          <cell r="CD127">
            <v>0</v>
          </cell>
          <cell r="CE127">
            <v>0</v>
          </cell>
          <cell r="CO127">
            <v>0</v>
          </cell>
          <cell r="CP127">
            <v>0</v>
          </cell>
          <cell r="CQ127">
            <v>0</v>
          </cell>
          <cell r="CR127">
            <v>0</v>
          </cell>
          <cell r="CS127">
            <v>0</v>
          </cell>
          <cell r="CT127">
            <v>1</v>
          </cell>
        </row>
        <row r="128">
          <cell r="A128">
            <v>3404010</v>
          </cell>
          <cell r="B128" t="str">
            <v>Cumberland Hospital</v>
          </cell>
          <cell r="C128">
            <v>3</v>
          </cell>
          <cell r="D128">
            <v>36799</v>
          </cell>
          <cell r="E128">
            <v>12</v>
          </cell>
          <cell r="F128">
            <v>12</v>
          </cell>
          <cell r="G128">
            <v>1</v>
          </cell>
          <cell r="H128">
            <v>11632589</v>
          </cell>
          <cell r="I128">
            <v>25544808</v>
          </cell>
          <cell r="K128">
            <v>2377019</v>
          </cell>
          <cell r="L128">
            <v>984598</v>
          </cell>
          <cell r="Z128">
            <v>11632589</v>
          </cell>
          <cell r="AA128">
            <v>25544808</v>
          </cell>
          <cell r="AC128">
            <v>2377019</v>
          </cell>
          <cell r="AD128">
            <v>984598</v>
          </cell>
          <cell r="AF128">
            <v>0</v>
          </cell>
          <cell r="AG128">
            <v>0</v>
          </cell>
          <cell r="AI128">
            <v>0</v>
          </cell>
          <cell r="AK128">
            <v>0</v>
          </cell>
          <cell r="BD128">
            <v>0</v>
          </cell>
          <cell r="BE128">
            <v>0</v>
          </cell>
          <cell r="BG128">
            <v>0</v>
          </cell>
          <cell r="BH128">
            <v>0</v>
          </cell>
          <cell r="BJ128">
            <v>0</v>
          </cell>
          <cell r="BK128">
            <v>0</v>
          </cell>
          <cell r="BM128">
            <v>1</v>
          </cell>
          <cell r="BN128">
            <v>11632589</v>
          </cell>
          <cell r="BO128">
            <v>25544808</v>
          </cell>
          <cell r="BQ128">
            <v>2377019</v>
          </cell>
          <cell r="BR128">
            <v>984598</v>
          </cell>
          <cell r="BT128">
            <v>0</v>
          </cell>
          <cell r="BU128">
            <v>0</v>
          </cell>
          <cell r="BW128">
            <v>0</v>
          </cell>
          <cell r="BX128">
            <v>0</v>
          </cell>
          <cell r="BY128">
            <v>0</v>
          </cell>
          <cell r="CA128">
            <v>0</v>
          </cell>
          <cell r="CB128">
            <v>0</v>
          </cell>
          <cell r="CD128">
            <v>0</v>
          </cell>
          <cell r="CE128">
            <v>0</v>
          </cell>
          <cell r="CG128">
            <v>11632589</v>
          </cell>
          <cell r="CH128">
            <v>25544808</v>
          </cell>
          <cell r="CJ128">
            <v>2377019</v>
          </cell>
          <cell r="CK128">
            <v>984598</v>
          </cell>
          <cell r="CM128">
            <v>0</v>
          </cell>
          <cell r="CN128">
            <v>0</v>
          </cell>
          <cell r="CO128">
            <v>2377019</v>
          </cell>
          <cell r="CP128">
            <v>984598</v>
          </cell>
          <cell r="CQ128">
            <v>0.41421545221136219</v>
          </cell>
          <cell r="CR128">
            <v>0</v>
          </cell>
          <cell r="CS128">
            <v>0.414215</v>
          </cell>
          <cell r="CT128">
            <v>1.0549999999999999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emental Payments"/>
      <sheetName val="Links"/>
      <sheetName val="Assumptions"/>
      <sheetName val="Projected Allocations"/>
      <sheetName val="Executive Summary"/>
      <sheetName val="Teaching Hospitals"/>
      <sheetName val="Super DSH"/>
      <sheetName val="Retained Amounts"/>
      <sheetName val="CAH DSH"/>
      <sheetName val="HMO DSH"/>
      <sheetName val="Hosp-Specific DSH Limit Test 05"/>
      <sheetName val="Calculation Example"/>
      <sheetName val="Blowing Rock Calculation Ex"/>
      <sheetName val="RoanChow &amp; Herit Calculation Ex"/>
      <sheetName val="FFY 05 1st &amp; 2nd Qtr Payments"/>
      <sheetName val="Inpatient 1 percent check"/>
      <sheetName val="FFY 05 Fed DSH eligibility "/>
      <sheetName val="Sched A 05"/>
      <sheetName val="Sched B 05"/>
      <sheetName val="Sched C 05"/>
      <sheetName val="Inflation Rates 05"/>
      <sheetName val="SFY04 OP Claims"/>
      <sheetName val="SFY04 IP Claims"/>
      <sheetName val="Verification Sheet"/>
      <sheetName val="Hospital Control List"/>
      <sheetName val="2005 Basic DSH Fcst"/>
      <sheetName val="FFY 05 DVRS"/>
      <sheetName val="Payment Table (ms)"/>
      <sheetName val="Summary by Hospital"/>
      <sheetName val="Payment Table CMS approved (ms)"/>
      <sheetName val="Payment Table July 2005"/>
      <sheetName val="1997 Settl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abSelected="1" zoomScale="120" zoomScaleNormal="120" zoomScalePageLayoutView="120" workbookViewId="0">
      <selection activeCell="I4" sqref="I4"/>
    </sheetView>
  </sheetViews>
  <sheetFormatPr baseColWidth="10" defaultColWidth="8.83203125" defaultRowHeight="14"/>
  <cols>
    <col min="1" max="1" width="5.1640625" customWidth="1"/>
    <col min="4" max="4" width="11.33203125" customWidth="1"/>
    <col min="5" max="5" width="10.33203125" bestFit="1" customWidth="1"/>
    <col min="6" max="6" width="13.33203125" bestFit="1" customWidth="1"/>
    <col min="7" max="7" width="19.33203125" bestFit="1" customWidth="1"/>
    <col min="8" max="8" width="2.1640625" customWidth="1"/>
    <col min="9" max="10" width="22.83203125" bestFit="1" customWidth="1"/>
    <col min="12" max="12" width="2.6640625" customWidth="1"/>
    <col min="13" max="13" width="8" customWidth="1"/>
    <col min="18" max="19" width="18.5" customWidth="1"/>
    <col min="20" max="20" width="51.33203125" bestFit="1" customWidth="1"/>
    <col min="21" max="23" width="18.5" customWidth="1"/>
  </cols>
  <sheetData>
    <row r="1" spans="1:30">
      <c r="A1" s="74">
        <v>1</v>
      </c>
      <c r="B1" s="74">
        <f>+A1+1</f>
        <v>2</v>
      </c>
      <c r="C1" s="74">
        <f t="shared" ref="C1:J1" si="0">+B1+1</f>
        <v>3</v>
      </c>
      <c r="D1" s="74">
        <f t="shared" si="0"/>
        <v>4</v>
      </c>
      <c r="E1" s="74">
        <f t="shared" si="0"/>
        <v>5</v>
      </c>
      <c r="F1" s="74">
        <f t="shared" si="0"/>
        <v>6</v>
      </c>
      <c r="G1" s="74">
        <f t="shared" si="0"/>
        <v>7</v>
      </c>
      <c r="H1" s="74"/>
      <c r="I1" s="74">
        <f>+G1+1</f>
        <v>8</v>
      </c>
      <c r="J1" s="74">
        <f t="shared" si="0"/>
        <v>9</v>
      </c>
      <c r="K1" s="75">
        <f t="shared" ref="K1:AD1" si="1">+J1+1</f>
        <v>10</v>
      </c>
      <c r="L1">
        <f t="shared" si="1"/>
        <v>11</v>
      </c>
      <c r="M1">
        <f t="shared" si="1"/>
        <v>12</v>
      </c>
      <c r="N1">
        <f t="shared" si="1"/>
        <v>13</v>
      </c>
      <c r="O1">
        <f t="shared" si="1"/>
        <v>14</v>
      </c>
      <c r="P1">
        <f t="shared" si="1"/>
        <v>15</v>
      </c>
      <c r="Q1">
        <f t="shared" si="1"/>
        <v>16</v>
      </c>
      <c r="R1">
        <f t="shared" si="1"/>
        <v>17</v>
      </c>
      <c r="S1">
        <f t="shared" si="1"/>
        <v>18</v>
      </c>
      <c r="T1">
        <f t="shared" si="1"/>
        <v>19</v>
      </c>
      <c r="U1">
        <f t="shared" si="1"/>
        <v>20</v>
      </c>
      <c r="V1">
        <f>+U1+1</f>
        <v>21</v>
      </c>
      <c r="W1">
        <f t="shared" si="1"/>
        <v>22</v>
      </c>
      <c r="X1">
        <f t="shared" si="1"/>
        <v>23</v>
      </c>
      <c r="Y1">
        <f t="shared" si="1"/>
        <v>24</v>
      </c>
      <c r="Z1">
        <f t="shared" si="1"/>
        <v>25</v>
      </c>
      <c r="AA1">
        <f t="shared" si="1"/>
        <v>26</v>
      </c>
      <c r="AB1">
        <f t="shared" si="1"/>
        <v>27</v>
      </c>
      <c r="AC1">
        <f t="shared" si="1"/>
        <v>28</v>
      </c>
      <c r="AD1">
        <f t="shared" si="1"/>
        <v>29</v>
      </c>
    </row>
    <row r="2" spans="1:30" ht="16">
      <c r="A2" s="74"/>
      <c r="B2" s="74"/>
      <c r="C2" s="74"/>
      <c r="D2" s="74"/>
      <c r="E2" s="74"/>
      <c r="F2" s="74"/>
      <c r="G2" s="76" t="s">
        <v>0</v>
      </c>
      <c r="H2" s="93">
        <v>1</v>
      </c>
      <c r="I2" s="218"/>
      <c r="J2" s="77"/>
      <c r="K2" s="75"/>
    </row>
    <row r="3" spans="1:30" ht="15">
      <c r="A3" s="74"/>
      <c r="B3" s="74"/>
      <c r="C3" s="74"/>
      <c r="D3" s="74"/>
      <c r="E3" s="74"/>
      <c r="F3" s="74"/>
      <c r="G3" s="76" t="s">
        <v>232</v>
      </c>
      <c r="H3" s="93"/>
      <c r="I3" s="78" t="e">
        <f>VLOOKUP(I2,'Enhanced Payments'!$B$11:$AF$138,'Enhanced Payments'!C6,FALSE)</f>
        <v>#N/A</v>
      </c>
      <c r="J3" s="78"/>
      <c r="K3" s="75"/>
    </row>
    <row r="4" spans="1:30" ht="15">
      <c r="A4" s="74"/>
      <c r="B4" s="74"/>
      <c r="C4" s="74"/>
      <c r="D4" s="74"/>
      <c r="E4" s="74"/>
      <c r="F4" s="74"/>
      <c r="G4" s="76" t="s">
        <v>251</v>
      </c>
      <c r="H4" s="93"/>
      <c r="I4" s="79" t="e">
        <f>VLOOKUP(I2,'Enhanced Payments'!$B$11:$AO$138,'Enhanced Payments'!$AN$6,FALSE)</f>
        <v>#N/A</v>
      </c>
      <c r="J4" s="79"/>
      <c r="K4" s="75"/>
    </row>
    <row r="5" spans="1:30" ht="15">
      <c r="A5" s="74"/>
      <c r="B5" s="74"/>
      <c r="C5" s="74"/>
      <c r="D5" s="74"/>
      <c r="E5" s="74"/>
      <c r="F5" s="74"/>
      <c r="G5" s="81" t="s">
        <v>494</v>
      </c>
      <c r="H5" s="94">
        <v>2</v>
      </c>
      <c r="I5" s="98"/>
      <c r="J5" s="82"/>
      <c r="K5" s="75"/>
    </row>
    <row r="6" spans="1:30" ht="15">
      <c r="A6" s="74"/>
      <c r="B6" s="74"/>
      <c r="C6" s="74"/>
      <c r="D6" s="74"/>
      <c r="E6" s="74"/>
      <c r="F6" s="74"/>
      <c r="G6" s="81" t="s">
        <v>475</v>
      </c>
      <c r="H6" s="94">
        <v>3</v>
      </c>
      <c r="I6" s="98"/>
      <c r="J6" s="82"/>
      <c r="K6" s="75"/>
    </row>
    <row r="7" spans="1:30" ht="15">
      <c r="A7" s="74"/>
      <c r="B7" s="74"/>
      <c r="C7" s="74"/>
      <c r="D7" s="74"/>
      <c r="E7" s="74"/>
      <c r="F7" s="74"/>
      <c r="G7" s="81"/>
      <c r="H7" s="94"/>
      <c r="I7" s="82"/>
      <c r="J7" s="82"/>
      <c r="K7" s="75"/>
    </row>
    <row r="8" spans="1:30" ht="15">
      <c r="A8" s="74"/>
      <c r="B8" s="74"/>
      <c r="C8" s="74"/>
      <c r="D8" s="74"/>
      <c r="E8" s="74"/>
      <c r="F8" s="74"/>
      <c r="G8" s="81" t="s">
        <v>495</v>
      </c>
      <c r="H8" s="94">
        <v>4</v>
      </c>
      <c r="I8" s="98"/>
      <c r="J8" s="82"/>
      <c r="K8" s="75"/>
    </row>
    <row r="9" spans="1:30" ht="15">
      <c r="A9" s="74"/>
      <c r="B9" s="74"/>
      <c r="C9" s="74"/>
      <c r="D9" s="74"/>
      <c r="E9" s="74"/>
      <c r="F9" s="74"/>
      <c r="G9" s="81" t="s">
        <v>496</v>
      </c>
      <c r="H9" s="94">
        <v>5</v>
      </c>
      <c r="I9" s="98"/>
      <c r="J9" s="82"/>
      <c r="K9" s="75"/>
    </row>
    <row r="10" spans="1:30" ht="15">
      <c r="A10" s="74"/>
      <c r="B10" s="74"/>
      <c r="C10" s="74"/>
      <c r="D10" s="74"/>
      <c r="E10" s="74"/>
      <c r="F10" s="74"/>
      <c r="G10" s="91" t="s">
        <v>497</v>
      </c>
      <c r="H10" s="95">
        <v>6</v>
      </c>
      <c r="I10" s="99"/>
      <c r="J10" s="82"/>
      <c r="K10" s="75"/>
    </row>
    <row r="11" spans="1:30">
      <c r="A11" s="74"/>
      <c r="B11" s="74"/>
      <c r="C11" s="74"/>
      <c r="D11" s="74"/>
      <c r="E11" s="74"/>
      <c r="F11" s="74"/>
      <c r="G11" s="81"/>
      <c r="H11" s="81"/>
      <c r="I11" s="82"/>
      <c r="J11" s="82"/>
      <c r="K11" s="75"/>
    </row>
    <row r="12" spans="1:30">
      <c r="A12" s="74"/>
      <c r="B12" s="74"/>
      <c r="C12" s="74"/>
      <c r="D12" s="74"/>
      <c r="E12" s="74"/>
      <c r="F12" s="74"/>
      <c r="G12" s="81"/>
      <c r="H12" s="81"/>
      <c r="I12" s="82"/>
      <c r="J12" s="82"/>
      <c r="K12" s="75"/>
    </row>
    <row r="13" spans="1:30">
      <c r="A13" s="74"/>
      <c r="B13" s="74"/>
      <c r="C13" s="74"/>
      <c r="D13" s="74"/>
      <c r="E13" s="74"/>
      <c r="F13" s="74"/>
      <c r="G13" s="81"/>
      <c r="H13" s="81"/>
      <c r="I13" s="82"/>
      <c r="J13" s="82"/>
      <c r="K13" s="75"/>
    </row>
    <row r="14" spans="1:30">
      <c r="A14" s="74"/>
      <c r="B14" s="74"/>
      <c r="C14" s="74"/>
      <c r="D14" s="74"/>
      <c r="E14" s="74"/>
      <c r="F14" s="74"/>
      <c r="G14" s="81"/>
      <c r="H14" s="81"/>
      <c r="I14" s="82"/>
      <c r="J14" s="82"/>
      <c r="K14" s="75"/>
    </row>
    <row r="15" spans="1:30">
      <c r="A15" s="74"/>
      <c r="B15" s="74"/>
      <c r="C15" s="74"/>
      <c r="D15" s="74"/>
      <c r="E15" s="74"/>
      <c r="F15" s="74"/>
      <c r="G15" s="81"/>
      <c r="H15" s="81"/>
      <c r="I15" s="82"/>
      <c r="J15" s="82"/>
      <c r="K15" s="75"/>
    </row>
    <row r="16" spans="1:30">
      <c r="A16" s="74"/>
      <c r="B16" s="74"/>
      <c r="C16" s="74"/>
      <c r="D16" s="74"/>
      <c r="E16" s="74"/>
      <c r="F16" s="74"/>
      <c r="G16" s="81"/>
      <c r="H16" s="81"/>
      <c r="I16" s="82"/>
      <c r="J16" s="82"/>
      <c r="K16" s="75"/>
    </row>
    <row r="17" spans="1:23">
      <c r="A17" s="74"/>
      <c r="B17" s="87" t="s">
        <v>253</v>
      </c>
      <c r="C17" s="74"/>
      <c r="D17" s="74"/>
      <c r="E17" s="74"/>
      <c r="F17" s="74"/>
      <c r="G17" s="74"/>
      <c r="H17" s="74"/>
      <c r="I17" s="82"/>
      <c r="J17" s="82"/>
      <c r="K17" s="75"/>
    </row>
    <row r="18" spans="1:23" ht="14" customHeight="1">
      <c r="A18" s="96">
        <v>1</v>
      </c>
      <c r="B18" s="74" t="s">
        <v>263</v>
      </c>
      <c r="C18" s="74"/>
      <c r="D18" s="74"/>
      <c r="E18" s="74"/>
      <c r="F18" s="74"/>
      <c r="G18" s="74"/>
      <c r="H18" s="74"/>
      <c r="I18" s="82"/>
      <c r="J18" s="82"/>
      <c r="K18" s="75"/>
    </row>
    <row r="19" spans="1:23" ht="14" customHeight="1">
      <c r="A19" s="96">
        <v>2</v>
      </c>
      <c r="B19" s="74" t="s">
        <v>498</v>
      </c>
      <c r="C19" s="74"/>
      <c r="D19" s="74"/>
      <c r="E19" s="74"/>
      <c r="F19" s="74"/>
      <c r="G19" s="74"/>
      <c r="H19" s="74"/>
      <c r="I19" s="82"/>
      <c r="J19" s="82"/>
      <c r="K19" s="75"/>
    </row>
    <row r="20" spans="1:23" ht="14" customHeight="1">
      <c r="A20" s="96">
        <v>3</v>
      </c>
      <c r="B20" s="74" t="s">
        <v>476</v>
      </c>
      <c r="C20" s="74"/>
      <c r="D20" s="74"/>
      <c r="E20" s="74"/>
      <c r="F20" s="74"/>
      <c r="G20" s="74"/>
      <c r="H20" s="74"/>
      <c r="I20" s="82"/>
      <c r="J20" s="82"/>
      <c r="K20" s="75"/>
    </row>
    <row r="21" spans="1:23" ht="14" customHeight="1">
      <c r="A21" s="96">
        <v>4</v>
      </c>
      <c r="B21" s="74" t="s">
        <v>499</v>
      </c>
      <c r="C21" s="74"/>
      <c r="D21" s="74"/>
      <c r="E21" s="74"/>
      <c r="F21" s="74"/>
      <c r="G21" s="74"/>
      <c r="H21" s="74"/>
      <c r="I21" s="82"/>
      <c r="J21" s="82"/>
      <c r="K21" s="75"/>
    </row>
    <row r="22" spans="1:23" ht="14" customHeight="1">
      <c r="A22" s="96">
        <v>5</v>
      </c>
      <c r="B22" s="74" t="s">
        <v>500</v>
      </c>
      <c r="C22" s="74"/>
      <c r="D22" s="74"/>
      <c r="E22" s="74"/>
      <c r="F22" s="74"/>
      <c r="G22" s="74"/>
      <c r="H22" s="74"/>
      <c r="I22" s="82"/>
      <c r="J22" s="82"/>
      <c r="K22" s="75"/>
    </row>
    <row r="23" spans="1:23" ht="14" customHeight="1">
      <c r="A23" s="96">
        <v>6</v>
      </c>
      <c r="B23" s="74" t="s">
        <v>501</v>
      </c>
      <c r="C23" s="74"/>
      <c r="D23" s="74"/>
      <c r="E23" s="74"/>
      <c r="F23" s="74"/>
      <c r="G23" s="74"/>
      <c r="H23" s="74"/>
      <c r="I23" s="82"/>
      <c r="J23" s="82"/>
      <c r="K23" s="75"/>
    </row>
    <row r="24" spans="1:23" ht="14" customHeight="1">
      <c r="A24" s="96">
        <v>7</v>
      </c>
      <c r="B24" s="74" t="s">
        <v>261</v>
      </c>
      <c r="C24" s="74"/>
      <c r="D24" s="74"/>
      <c r="E24" s="74"/>
      <c r="F24" s="74"/>
      <c r="G24" s="74"/>
      <c r="H24" s="74"/>
      <c r="I24" s="82"/>
      <c r="J24" s="82"/>
      <c r="K24" s="75"/>
    </row>
    <row r="25" spans="1:23" ht="14" customHeight="1">
      <c r="A25" s="96">
        <v>8</v>
      </c>
      <c r="B25" s="74" t="s">
        <v>262</v>
      </c>
      <c r="C25" s="74"/>
      <c r="D25" s="74"/>
      <c r="E25" s="74"/>
      <c r="F25" s="74"/>
      <c r="G25" s="74"/>
      <c r="H25" s="74"/>
      <c r="I25" s="82"/>
      <c r="J25" s="82"/>
      <c r="K25" s="75"/>
    </row>
    <row r="26" spans="1:23">
      <c r="A26" s="74"/>
      <c r="B26" s="74"/>
      <c r="C26" s="74"/>
      <c r="D26" s="74"/>
      <c r="E26" s="74"/>
      <c r="F26" s="74"/>
      <c r="G26" s="74"/>
      <c r="H26" s="74"/>
      <c r="I26" s="74"/>
      <c r="J26" s="74"/>
      <c r="K26" s="75"/>
    </row>
    <row r="27" spans="1:23" ht="76">
      <c r="A27" s="83" t="s">
        <v>493</v>
      </c>
      <c r="B27" s="84" t="s">
        <v>267</v>
      </c>
      <c r="C27" s="89" t="s">
        <v>254</v>
      </c>
      <c r="D27" s="89" t="s">
        <v>255</v>
      </c>
      <c r="E27" s="83" t="s">
        <v>259</v>
      </c>
      <c r="F27" s="83" t="s">
        <v>260</v>
      </c>
      <c r="G27" s="83" t="s">
        <v>256</v>
      </c>
      <c r="H27" s="89"/>
      <c r="I27" s="83" t="s">
        <v>257</v>
      </c>
      <c r="J27" s="83" t="s">
        <v>258</v>
      </c>
      <c r="K27" s="75"/>
    </row>
    <row r="28" spans="1:23">
      <c r="A28" s="74"/>
      <c r="B28" s="74"/>
      <c r="C28" s="74"/>
      <c r="D28" s="74"/>
      <c r="E28" s="74"/>
      <c r="F28" s="74"/>
      <c r="G28" s="74"/>
      <c r="H28" s="74"/>
      <c r="I28" s="74"/>
      <c r="J28" s="74"/>
      <c r="K28" s="75"/>
      <c r="R28" s="556" t="s">
        <v>502</v>
      </c>
      <c r="S28" s="556"/>
      <c r="T28" s="556"/>
      <c r="U28" s="556"/>
      <c r="V28" s="556"/>
      <c r="W28" s="556"/>
    </row>
    <row r="29" spans="1:23" ht="15">
      <c r="A29" s="74"/>
      <c r="B29" s="74"/>
      <c r="C29" s="74"/>
      <c r="D29" s="74"/>
      <c r="E29" s="74"/>
      <c r="F29" s="74"/>
      <c r="G29" s="74"/>
      <c r="H29" s="74"/>
      <c r="I29" s="74"/>
      <c r="J29" s="74"/>
      <c r="K29" s="75"/>
      <c r="R29" s="219">
        <v>2018</v>
      </c>
      <c r="S29" s="219">
        <v>2019</v>
      </c>
      <c r="T29" s="219" t="s">
        <v>503</v>
      </c>
      <c r="U29" s="219" t="s">
        <v>504</v>
      </c>
      <c r="V29" s="219" t="s">
        <v>505</v>
      </c>
    </row>
    <row r="30" spans="1:23" ht="15">
      <c r="A30" s="74" t="s">
        <v>183</v>
      </c>
      <c r="B30" s="85">
        <v>70450</v>
      </c>
      <c r="C30" s="85">
        <v>57</v>
      </c>
      <c r="D30" s="92">
        <f>IF(C30=54,$I$8,IF(C30=57,$I$9,IF(C30=58,$I$10,0)))</f>
        <v>0</v>
      </c>
      <c r="E30" s="88"/>
      <c r="F30" s="88"/>
      <c r="G30" s="82">
        <f>+D30*F30</f>
        <v>0</v>
      </c>
      <c r="H30" s="82"/>
      <c r="I30" s="82" t="e">
        <f>(G30*(1-$I$4))/(1+$I$5)/(1+$I$6)</f>
        <v>#N/A</v>
      </c>
      <c r="J30" s="82">
        <f>IFERROR((I30/E30),0)</f>
        <v>0</v>
      </c>
      <c r="K30" s="75"/>
      <c r="M30" s="135"/>
      <c r="R30" s="220">
        <v>70450</v>
      </c>
      <c r="S30" s="220">
        <v>70450</v>
      </c>
      <c r="T30" s="221" t="s">
        <v>506</v>
      </c>
      <c r="U30" s="222">
        <v>71020</v>
      </c>
      <c r="V30" s="223">
        <v>71046</v>
      </c>
    </row>
    <row r="31" spans="1:23">
      <c r="A31" s="74" t="s">
        <v>183</v>
      </c>
      <c r="B31" s="85">
        <v>70486</v>
      </c>
      <c r="C31" s="85">
        <v>57</v>
      </c>
      <c r="D31" s="92">
        <f t="shared" ref="D31:D49" si="2">IF(C31=54,$I$8,IF(C31=57,$I$9,IF(C31=58,$I$10,0)))</f>
        <v>0</v>
      </c>
      <c r="E31" s="88"/>
      <c r="F31" s="88"/>
      <c r="G31" s="82">
        <f t="shared" ref="G31:G49" si="3">+D31*F31</f>
        <v>0</v>
      </c>
      <c r="H31" s="82"/>
      <c r="I31" s="82" t="e">
        <f t="shared" ref="I31:I49" si="4">(G31*(1-$I$4))/(1+$I$5)/(1+$I$6)</f>
        <v>#N/A</v>
      </c>
      <c r="J31" s="82">
        <f t="shared" ref="J31:J49" si="5">IFERROR((I31/E31),0)</f>
        <v>0</v>
      </c>
      <c r="K31" s="75"/>
      <c r="M31" s="135"/>
      <c r="R31" s="220">
        <v>70486</v>
      </c>
      <c r="S31" s="220">
        <v>70486</v>
      </c>
      <c r="T31" s="221" t="s">
        <v>507</v>
      </c>
      <c r="U31" s="222">
        <v>73630</v>
      </c>
      <c r="V31" s="224">
        <v>74018</v>
      </c>
    </row>
    <row r="32" spans="1:23">
      <c r="A32" s="74" t="s">
        <v>183</v>
      </c>
      <c r="B32" s="85">
        <v>70491</v>
      </c>
      <c r="C32" s="85">
        <v>57</v>
      </c>
      <c r="D32" s="92">
        <f>IF(C32=54,$I$8,IF(C32=57,$I$9,IF(C32=58,$I$10,0)))</f>
        <v>0</v>
      </c>
      <c r="E32" s="88"/>
      <c r="F32" s="88"/>
      <c r="G32" s="82">
        <f t="shared" si="3"/>
        <v>0</v>
      </c>
      <c r="H32" s="82"/>
      <c r="I32" s="82" t="e">
        <f t="shared" si="4"/>
        <v>#N/A</v>
      </c>
      <c r="J32" s="82">
        <f t="shared" si="5"/>
        <v>0</v>
      </c>
      <c r="K32" s="75"/>
      <c r="M32" s="135"/>
      <c r="R32" s="220">
        <v>70491</v>
      </c>
      <c r="S32" s="220">
        <v>70491</v>
      </c>
      <c r="T32" s="221" t="s">
        <v>508</v>
      </c>
      <c r="U32" s="224">
        <v>74000</v>
      </c>
      <c r="V32" s="224">
        <v>74183</v>
      </c>
    </row>
    <row r="33" spans="1:22">
      <c r="A33" s="74" t="s">
        <v>183</v>
      </c>
      <c r="B33" s="85">
        <v>70551</v>
      </c>
      <c r="C33" s="85">
        <v>58</v>
      </c>
      <c r="D33" s="92">
        <f t="shared" si="2"/>
        <v>0</v>
      </c>
      <c r="E33" s="88"/>
      <c r="F33" s="88"/>
      <c r="G33" s="82">
        <f t="shared" si="3"/>
        <v>0</v>
      </c>
      <c r="H33" s="82"/>
      <c r="I33" s="82" t="e">
        <f t="shared" si="4"/>
        <v>#N/A</v>
      </c>
      <c r="J33" s="82">
        <f t="shared" si="5"/>
        <v>0</v>
      </c>
      <c r="K33" s="75"/>
      <c r="M33" s="135"/>
      <c r="R33" s="220">
        <v>70551</v>
      </c>
      <c r="S33" s="220">
        <v>70551</v>
      </c>
      <c r="T33" s="221" t="s">
        <v>509</v>
      </c>
      <c r="U33" s="100"/>
      <c r="V33" s="100"/>
    </row>
    <row r="34" spans="1:22">
      <c r="A34" s="74" t="s">
        <v>183</v>
      </c>
      <c r="B34" s="85">
        <v>70553</v>
      </c>
      <c r="C34" s="85">
        <v>58</v>
      </c>
      <c r="D34" s="92">
        <f t="shared" si="2"/>
        <v>0</v>
      </c>
      <c r="E34" s="88"/>
      <c r="F34" s="88"/>
      <c r="G34" s="82">
        <f t="shared" si="3"/>
        <v>0</v>
      </c>
      <c r="H34" s="82"/>
      <c r="I34" s="82" t="e">
        <f t="shared" si="4"/>
        <v>#N/A</v>
      </c>
      <c r="J34" s="82">
        <f t="shared" si="5"/>
        <v>0</v>
      </c>
      <c r="K34" s="75"/>
      <c r="M34" s="135"/>
      <c r="R34" s="220">
        <v>70553</v>
      </c>
      <c r="S34" s="220">
        <v>70553</v>
      </c>
      <c r="T34" s="221" t="s">
        <v>510</v>
      </c>
      <c r="U34" s="225"/>
    </row>
    <row r="35" spans="1:22" ht="15">
      <c r="A35" s="74" t="s">
        <v>183</v>
      </c>
      <c r="B35" s="85">
        <v>71046</v>
      </c>
      <c r="C35" s="85">
        <v>54</v>
      </c>
      <c r="D35" s="92">
        <f t="shared" si="2"/>
        <v>0</v>
      </c>
      <c r="E35" s="88"/>
      <c r="F35" s="88"/>
      <c r="G35" s="82">
        <f t="shared" si="3"/>
        <v>0</v>
      </c>
      <c r="H35" s="82"/>
      <c r="I35" s="82" t="e">
        <f t="shared" si="4"/>
        <v>#N/A</v>
      </c>
      <c r="J35" s="82">
        <f t="shared" si="5"/>
        <v>0</v>
      </c>
      <c r="K35" s="75"/>
      <c r="M35" s="135"/>
      <c r="R35" s="226">
        <v>71020</v>
      </c>
      <c r="S35" s="220">
        <v>71046</v>
      </c>
      <c r="T35" s="221" t="s">
        <v>511</v>
      </c>
      <c r="U35" s="225"/>
    </row>
    <row r="36" spans="1:22">
      <c r="A36" s="74" t="s">
        <v>183</v>
      </c>
      <c r="B36" s="85">
        <v>71250</v>
      </c>
      <c r="C36" s="85">
        <v>57</v>
      </c>
      <c r="D36" s="92">
        <f t="shared" si="2"/>
        <v>0</v>
      </c>
      <c r="E36" s="88"/>
      <c r="F36" s="88"/>
      <c r="G36" s="82">
        <f t="shared" si="3"/>
        <v>0</v>
      </c>
      <c r="H36" s="82"/>
      <c r="I36" s="82" t="e">
        <f t="shared" si="4"/>
        <v>#N/A</v>
      </c>
      <c r="J36" s="82">
        <f t="shared" si="5"/>
        <v>0</v>
      </c>
      <c r="K36" s="75"/>
      <c r="M36" s="135"/>
      <c r="R36" s="220">
        <v>71250</v>
      </c>
      <c r="S36" s="220">
        <v>71250</v>
      </c>
      <c r="T36" s="221" t="s">
        <v>512</v>
      </c>
      <c r="U36" s="225"/>
    </row>
    <row r="37" spans="1:22">
      <c r="A37" s="74" t="s">
        <v>183</v>
      </c>
      <c r="B37" s="85">
        <v>71260</v>
      </c>
      <c r="C37" s="85">
        <v>57</v>
      </c>
      <c r="D37" s="92">
        <f t="shared" si="2"/>
        <v>0</v>
      </c>
      <c r="E37" s="88"/>
      <c r="F37" s="88"/>
      <c r="G37" s="82">
        <f t="shared" si="3"/>
        <v>0</v>
      </c>
      <c r="H37" s="82"/>
      <c r="I37" s="82" t="e">
        <f t="shared" si="4"/>
        <v>#N/A</v>
      </c>
      <c r="J37" s="82">
        <f t="shared" si="5"/>
        <v>0</v>
      </c>
      <c r="K37" s="75"/>
      <c r="M37" s="135"/>
      <c r="R37" s="220">
        <v>71260</v>
      </c>
      <c r="S37" s="220">
        <v>71260</v>
      </c>
      <c r="T37" s="221" t="s">
        <v>513</v>
      </c>
      <c r="U37" s="225"/>
    </row>
    <row r="38" spans="1:22">
      <c r="A38" s="74" t="s">
        <v>183</v>
      </c>
      <c r="B38" s="85">
        <v>71275</v>
      </c>
      <c r="C38" s="85">
        <v>57</v>
      </c>
      <c r="D38" s="92">
        <f t="shared" si="2"/>
        <v>0</v>
      </c>
      <c r="E38" s="88"/>
      <c r="F38" s="88"/>
      <c r="G38" s="82">
        <f t="shared" si="3"/>
        <v>0</v>
      </c>
      <c r="H38" s="82"/>
      <c r="I38" s="82" t="e">
        <f t="shared" si="4"/>
        <v>#N/A</v>
      </c>
      <c r="J38" s="82">
        <f t="shared" si="5"/>
        <v>0</v>
      </c>
      <c r="K38" s="75"/>
      <c r="M38" s="135"/>
      <c r="R38" s="220">
        <v>71275</v>
      </c>
      <c r="S38" s="220">
        <v>71275</v>
      </c>
      <c r="T38" s="221" t="s">
        <v>514</v>
      </c>
      <c r="U38" s="225"/>
    </row>
    <row r="39" spans="1:22">
      <c r="A39" s="74" t="s">
        <v>183</v>
      </c>
      <c r="B39" s="85">
        <v>72100</v>
      </c>
      <c r="C39" s="85">
        <v>54</v>
      </c>
      <c r="D39" s="92">
        <f t="shared" si="2"/>
        <v>0</v>
      </c>
      <c r="E39" s="88"/>
      <c r="F39" s="88"/>
      <c r="G39" s="82">
        <f t="shared" si="3"/>
        <v>0</v>
      </c>
      <c r="H39" s="82"/>
      <c r="I39" s="82" t="e">
        <f t="shared" si="4"/>
        <v>#N/A</v>
      </c>
      <c r="J39" s="82">
        <f t="shared" si="5"/>
        <v>0</v>
      </c>
      <c r="K39" s="75"/>
      <c r="M39" s="135"/>
      <c r="R39" s="220">
        <v>72100</v>
      </c>
      <c r="S39" s="220">
        <v>72100</v>
      </c>
      <c r="T39" s="221" t="s">
        <v>515</v>
      </c>
      <c r="U39" s="225"/>
    </row>
    <row r="40" spans="1:22">
      <c r="A40" s="74" t="s">
        <v>183</v>
      </c>
      <c r="B40" s="85">
        <v>72110</v>
      </c>
      <c r="C40" s="85">
        <v>54</v>
      </c>
      <c r="D40" s="92">
        <f t="shared" si="2"/>
        <v>0</v>
      </c>
      <c r="E40" s="88"/>
      <c r="F40" s="88"/>
      <c r="G40" s="82">
        <f t="shared" si="3"/>
        <v>0</v>
      </c>
      <c r="H40" s="82"/>
      <c r="I40" s="82" t="e">
        <f t="shared" si="4"/>
        <v>#N/A</v>
      </c>
      <c r="J40" s="82">
        <f t="shared" si="5"/>
        <v>0</v>
      </c>
      <c r="K40" s="75"/>
      <c r="M40" s="135"/>
      <c r="R40" s="220">
        <v>72110</v>
      </c>
      <c r="S40" s="220">
        <v>72110</v>
      </c>
      <c r="T40" s="221" t="s">
        <v>516</v>
      </c>
      <c r="U40" s="225"/>
    </row>
    <row r="41" spans="1:22">
      <c r="A41" s="74" t="s">
        <v>183</v>
      </c>
      <c r="B41" s="85">
        <v>72125</v>
      </c>
      <c r="C41" s="85">
        <v>57</v>
      </c>
      <c r="D41" s="92">
        <f t="shared" si="2"/>
        <v>0</v>
      </c>
      <c r="E41" s="88"/>
      <c r="F41" s="88"/>
      <c r="G41" s="82">
        <f t="shared" si="3"/>
        <v>0</v>
      </c>
      <c r="H41" s="82"/>
      <c r="I41" s="82" t="e">
        <f t="shared" si="4"/>
        <v>#N/A</v>
      </c>
      <c r="J41" s="82">
        <f t="shared" si="5"/>
        <v>0</v>
      </c>
      <c r="K41" s="75"/>
      <c r="M41" s="135"/>
      <c r="R41" s="220">
        <v>72125</v>
      </c>
      <c r="S41" s="220">
        <v>72125</v>
      </c>
      <c r="T41" s="221" t="s">
        <v>517</v>
      </c>
      <c r="U41" s="225"/>
    </row>
    <row r="42" spans="1:22">
      <c r="A42" s="74" t="s">
        <v>183</v>
      </c>
      <c r="B42" s="85">
        <v>72141</v>
      </c>
      <c r="C42" s="85">
        <v>58</v>
      </c>
      <c r="D42" s="92">
        <f t="shared" si="2"/>
        <v>0</v>
      </c>
      <c r="E42" s="88"/>
      <c r="F42" s="88"/>
      <c r="G42" s="82">
        <f t="shared" si="3"/>
        <v>0</v>
      </c>
      <c r="H42" s="82"/>
      <c r="I42" s="82" t="e">
        <f t="shared" si="4"/>
        <v>#N/A</v>
      </c>
      <c r="J42" s="82">
        <f t="shared" si="5"/>
        <v>0</v>
      </c>
      <c r="K42" s="75"/>
      <c r="M42" s="135"/>
      <c r="R42" s="220">
        <v>72141</v>
      </c>
      <c r="S42" s="220">
        <v>72141</v>
      </c>
      <c r="T42" s="221" t="s">
        <v>518</v>
      </c>
      <c r="U42" s="225"/>
    </row>
    <row r="43" spans="1:22">
      <c r="A43" s="74" t="s">
        <v>183</v>
      </c>
      <c r="B43" s="85">
        <v>72148</v>
      </c>
      <c r="C43" s="85">
        <v>58</v>
      </c>
      <c r="D43" s="92">
        <f t="shared" si="2"/>
        <v>0</v>
      </c>
      <c r="E43" s="88"/>
      <c r="F43" s="88"/>
      <c r="G43" s="82">
        <f t="shared" si="3"/>
        <v>0</v>
      </c>
      <c r="H43" s="82"/>
      <c r="I43" s="82" t="e">
        <f t="shared" si="4"/>
        <v>#N/A</v>
      </c>
      <c r="J43" s="82">
        <f t="shared" si="5"/>
        <v>0</v>
      </c>
      <c r="K43" s="75"/>
      <c r="M43" s="135"/>
      <c r="R43" s="220">
        <v>72148</v>
      </c>
      <c r="S43" s="220">
        <v>72148</v>
      </c>
      <c r="T43" s="221" t="s">
        <v>519</v>
      </c>
      <c r="U43" s="225"/>
    </row>
    <row r="44" spans="1:22">
      <c r="A44" s="74" t="s">
        <v>183</v>
      </c>
      <c r="B44" s="85">
        <v>73221</v>
      </c>
      <c r="C44" s="85">
        <v>58</v>
      </c>
      <c r="D44" s="92">
        <f t="shared" si="2"/>
        <v>0</v>
      </c>
      <c r="E44" s="88"/>
      <c r="F44" s="88"/>
      <c r="G44" s="82">
        <f t="shared" si="3"/>
        <v>0</v>
      </c>
      <c r="H44" s="82"/>
      <c r="I44" s="82" t="e">
        <f t="shared" si="4"/>
        <v>#N/A</v>
      </c>
      <c r="J44" s="82">
        <f t="shared" si="5"/>
        <v>0</v>
      </c>
      <c r="K44" s="75"/>
      <c r="M44" s="135"/>
      <c r="R44" s="220">
        <v>73221</v>
      </c>
      <c r="S44" s="220">
        <v>73221</v>
      </c>
      <c r="T44" s="220" t="s">
        <v>520</v>
      </c>
      <c r="U44" s="225"/>
    </row>
    <row r="45" spans="1:22">
      <c r="A45" s="74" t="s">
        <v>183</v>
      </c>
      <c r="B45" s="85">
        <v>73721</v>
      </c>
      <c r="C45" s="85">
        <v>58</v>
      </c>
      <c r="D45" s="92">
        <f t="shared" si="2"/>
        <v>0</v>
      </c>
      <c r="E45" s="88"/>
      <c r="F45" s="88"/>
      <c r="G45" s="82">
        <f t="shared" si="3"/>
        <v>0</v>
      </c>
      <c r="H45" s="82"/>
      <c r="I45" s="82" t="e">
        <f t="shared" si="4"/>
        <v>#N/A</v>
      </c>
      <c r="J45" s="82">
        <f t="shared" si="5"/>
        <v>0</v>
      </c>
      <c r="K45" s="75"/>
      <c r="M45" s="135"/>
      <c r="R45" s="220">
        <v>73630</v>
      </c>
      <c r="S45" s="220">
        <v>73721</v>
      </c>
      <c r="T45" s="221" t="s">
        <v>521</v>
      </c>
      <c r="U45" s="225"/>
    </row>
    <row r="46" spans="1:22">
      <c r="A46" s="74" t="s">
        <v>183</v>
      </c>
      <c r="B46" s="85">
        <v>74018</v>
      </c>
      <c r="C46" s="85">
        <v>54</v>
      </c>
      <c r="D46" s="92">
        <f t="shared" si="2"/>
        <v>0</v>
      </c>
      <c r="E46" s="88"/>
      <c r="F46" s="88"/>
      <c r="G46" s="82">
        <f t="shared" si="3"/>
        <v>0</v>
      </c>
      <c r="H46" s="82"/>
      <c r="I46" s="82" t="e">
        <f t="shared" si="4"/>
        <v>#N/A</v>
      </c>
      <c r="J46" s="82">
        <f t="shared" si="5"/>
        <v>0</v>
      </c>
      <c r="K46" s="75"/>
      <c r="M46" s="135"/>
      <c r="R46" s="220">
        <v>73721</v>
      </c>
      <c r="S46" s="220">
        <v>74018</v>
      </c>
      <c r="T46" s="221" t="s">
        <v>522</v>
      </c>
      <c r="U46" s="225"/>
    </row>
    <row r="47" spans="1:22">
      <c r="A47" s="74" t="s">
        <v>183</v>
      </c>
      <c r="B47" s="85">
        <v>74176</v>
      </c>
      <c r="C47" s="85">
        <v>57</v>
      </c>
      <c r="D47" s="92">
        <f t="shared" si="2"/>
        <v>0</v>
      </c>
      <c r="E47" s="88"/>
      <c r="F47" s="88"/>
      <c r="G47" s="82">
        <f t="shared" si="3"/>
        <v>0</v>
      </c>
      <c r="H47" s="82"/>
      <c r="I47" s="82" t="e">
        <f t="shared" si="4"/>
        <v>#N/A</v>
      </c>
      <c r="J47" s="82">
        <f t="shared" si="5"/>
        <v>0</v>
      </c>
      <c r="K47" s="75"/>
      <c r="M47" s="135"/>
      <c r="R47" s="220">
        <v>74000</v>
      </c>
      <c r="S47" s="220">
        <v>74176</v>
      </c>
      <c r="T47" s="221" t="s">
        <v>523</v>
      </c>
      <c r="U47" s="225"/>
    </row>
    <row r="48" spans="1:22">
      <c r="A48" s="74" t="s">
        <v>183</v>
      </c>
      <c r="B48" s="85">
        <v>74177</v>
      </c>
      <c r="C48" s="85">
        <v>57</v>
      </c>
      <c r="D48" s="92">
        <f t="shared" si="2"/>
        <v>0</v>
      </c>
      <c r="E48" s="88"/>
      <c r="F48" s="88"/>
      <c r="G48" s="82">
        <f t="shared" si="3"/>
        <v>0</v>
      </c>
      <c r="H48" s="82"/>
      <c r="I48" s="82" t="e">
        <f t="shared" si="4"/>
        <v>#N/A</v>
      </c>
      <c r="J48" s="82">
        <f t="shared" si="5"/>
        <v>0</v>
      </c>
      <c r="K48" s="75"/>
      <c r="M48" s="135"/>
      <c r="R48" s="220">
        <v>74176</v>
      </c>
      <c r="S48" s="220">
        <v>74177</v>
      </c>
      <c r="T48" s="221" t="s">
        <v>524</v>
      </c>
      <c r="U48" s="225"/>
    </row>
    <row r="49" spans="1:21">
      <c r="A49" s="74" t="s">
        <v>183</v>
      </c>
      <c r="B49" s="85">
        <v>74183</v>
      </c>
      <c r="C49" s="85">
        <v>58</v>
      </c>
      <c r="D49" s="92">
        <f t="shared" si="2"/>
        <v>0</v>
      </c>
      <c r="E49" s="88"/>
      <c r="F49" s="88"/>
      <c r="G49" s="82">
        <f t="shared" si="3"/>
        <v>0</v>
      </c>
      <c r="H49" s="82"/>
      <c r="I49" s="82" t="e">
        <f t="shared" si="4"/>
        <v>#N/A</v>
      </c>
      <c r="J49" s="82">
        <f t="shared" si="5"/>
        <v>0</v>
      </c>
      <c r="K49" s="75"/>
      <c r="M49" s="135"/>
      <c r="R49" s="220">
        <v>74177</v>
      </c>
      <c r="S49" s="220">
        <v>74183</v>
      </c>
      <c r="T49" s="221" t="s">
        <v>525</v>
      </c>
      <c r="U49" s="225"/>
    </row>
  </sheetData>
  <sortState xmlns:xlrd2="http://schemas.microsoft.com/office/spreadsheetml/2017/richdata2" ref="A30:C49">
    <sortCondition ref="B30:B49"/>
  </sortState>
  <mergeCells count="1">
    <mergeCell ref="R28:W28"/>
  </mergeCells>
  <pageMargins left="0.75" right="0.75" top="1" bottom="1" header="0.3" footer="0.3"/>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8"/>
  <sheetViews>
    <sheetView zoomScale="115" zoomScaleNormal="115" zoomScalePageLayoutView="115" workbookViewId="0">
      <selection activeCell="I3" sqref="I3"/>
    </sheetView>
  </sheetViews>
  <sheetFormatPr baseColWidth="10" defaultColWidth="8.83203125" defaultRowHeight="14"/>
  <cols>
    <col min="1" max="1" width="5.1640625" customWidth="1"/>
    <col min="3" max="3" width="13.83203125" customWidth="1"/>
    <col min="4" max="4" width="14.5" customWidth="1"/>
    <col min="5" max="5" width="10.33203125" bestFit="1" customWidth="1"/>
    <col min="6" max="6" width="13.33203125" bestFit="1" customWidth="1"/>
    <col min="7" max="7" width="19.33203125" bestFit="1" customWidth="1"/>
    <col min="8" max="8" width="1.33203125" bestFit="1" customWidth="1"/>
    <col min="9" max="10" width="22.83203125" bestFit="1" customWidth="1"/>
    <col min="12" max="12" width="2.6640625" customWidth="1"/>
    <col min="15" max="16" width="6.1640625" bestFit="1" customWidth="1"/>
    <col min="17" max="17" width="56.6640625" bestFit="1" customWidth="1"/>
    <col min="18" max="18" width="14.33203125" bestFit="1" customWidth="1"/>
    <col min="19" max="19" width="12.6640625" bestFit="1" customWidth="1"/>
    <col min="20" max="20" width="3.1640625" bestFit="1" customWidth="1"/>
  </cols>
  <sheetData>
    <row r="1" spans="1:30">
      <c r="A1" s="74">
        <v>1</v>
      </c>
      <c r="B1" s="74">
        <f>+A1+1</f>
        <v>2</v>
      </c>
      <c r="C1" s="74">
        <f t="shared" ref="C1:AD1" si="0">+B1+1</f>
        <v>3</v>
      </c>
      <c r="D1" s="74">
        <f t="shared" si="0"/>
        <v>4</v>
      </c>
      <c r="E1" s="74">
        <f t="shared" si="0"/>
        <v>5</v>
      </c>
      <c r="F1" s="74">
        <f t="shared" si="0"/>
        <v>6</v>
      </c>
      <c r="G1" s="74">
        <f t="shared" si="0"/>
        <v>7</v>
      </c>
      <c r="H1" s="74"/>
      <c r="I1" s="74">
        <f>+G1+1</f>
        <v>8</v>
      </c>
      <c r="J1" s="74">
        <f t="shared" si="0"/>
        <v>9</v>
      </c>
      <c r="K1" s="75">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c r="V1">
        <f t="shared" si="0"/>
        <v>21</v>
      </c>
      <c r="W1">
        <f t="shared" si="0"/>
        <v>22</v>
      </c>
      <c r="X1">
        <f t="shared" si="0"/>
        <v>23</v>
      </c>
      <c r="Y1">
        <f t="shared" si="0"/>
        <v>24</v>
      </c>
      <c r="Z1">
        <f t="shared" si="0"/>
        <v>25</v>
      </c>
      <c r="AA1">
        <f t="shared" si="0"/>
        <v>26</v>
      </c>
      <c r="AB1">
        <f t="shared" si="0"/>
        <v>27</v>
      </c>
      <c r="AC1">
        <f t="shared" si="0"/>
        <v>28</v>
      </c>
      <c r="AD1">
        <f t="shared" si="0"/>
        <v>29</v>
      </c>
    </row>
    <row r="2" spans="1:30" ht="15">
      <c r="A2" s="74"/>
      <c r="B2" s="74"/>
      <c r="C2" s="74"/>
      <c r="D2" s="74"/>
      <c r="E2" s="74"/>
      <c r="F2" s="74"/>
      <c r="G2" s="76" t="s">
        <v>0</v>
      </c>
      <c r="H2" s="93">
        <v>1</v>
      </c>
      <c r="I2" s="139"/>
      <c r="J2" s="77"/>
      <c r="K2" s="75"/>
    </row>
    <row r="3" spans="1:30" ht="15">
      <c r="A3" s="74"/>
      <c r="B3" s="74"/>
      <c r="C3" s="74"/>
      <c r="D3" s="74"/>
      <c r="E3" s="74"/>
      <c r="F3" s="74"/>
      <c r="G3" s="76" t="s">
        <v>232</v>
      </c>
      <c r="H3" s="93"/>
      <c r="I3" s="78" t="e">
        <f>VLOOKUP(I2,'Enhanced Payments'!$B$11:$AF$138,'Enhanced Payments'!C6,FALSE)</f>
        <v>#N/A</v>
      </c>
      <c r="J3" s="78"/>
      <c r="K3" s="75"/>
    </row>
    <row r="4" spans="1:30" ht="15">
      <c r="A4" s="74"/>
      <c r="B4" s="74"/>
      <c r="C4" s="74"/>
      <c r="D4" s="74"/>
      <c r="E4" s="74"/>
      <c r="F4" s="74"/>
      <c r="G4" s="76" t="s">
        <v>251</v>
      </c>
      <c r="H4" s="93"/>
      <c r="I4" s="79" t="e">
        <f>VLOOKUP(I2,'Enhanced Payments'!$B$11:$AO$138,'Enhanced Payments'!$AN$6,FALSE)</f>
        <v>#N/A</v>
      </c>
      <c r="J4" s="79"/>
      <c r="K4" s="75"/>
    </row>
    <row r="5" spans="1:30" ht="15">
      <c r="A5" s="74"/>
      <c r="B5" s="74"/>
      <c r="C5" s="74"/>
      <c r="D5" s="74"/>
      <c r="E5" s="74"/>
      <c r="F5" s="74"/>
      <c r="G5" s="81" t="s">
        <v>494</v>
      </c>
      <c r="H5" s="94">
        <v>2</v>
      </c>
      <c r="I5" s="98"/>
      <c r="J5" s="82"/>
      <c r="K5" s="75"/>
    </row>
    <row r="6" spans="1:30" ht="15">
      <c r="A6" s="74"/>
      <c r="B6" s="74"/>
      <c r="C6" s="74"/>
      <c r="D6" s="74"/>
      <c r="E6" s="74"/>
      <c r="F6" s="74"/>
      <c r="G6" s="81" t="s">
        <v>475</v>
      </c>
      <c r="H6" s="94">
        <v>3</v>
      </c>
      <c r="I6" s="98"/>
      <c r="J6" s="82"/>
      <c r="K6" s="75"/>
    </row>
    <row r="7" spans="1:30" ht="15">
      <c r="A7" s="74"/>
      <c r="B7" s="74"/>
      <c r="C7" s="74"/>
      <c r="D7" s="74"/>
      <c r="E7" s="74"/>
      <c r="F7" s="74"/>
      <c r="G7" s="81"/>
      <c r="H7" s="94"/>
      <c r="I7" s="82"/>
      <c r="J7" s="82"/>
      <c r="K7" s="75"/>
    </row>
    <row r="8" spans="1:30" ht="15">
      <c r="A8" s="74"/>
      <c r="B8" s="74"/>
      <c r="C8" s="74"/>
      <c r="D8" s="74"/>
      <c r="E8" s="74"/>
      <c r="F8" s="74"/>
      <c r="G8" s="81" t="s">
        <v>568</v>
      </c>
      <c r="H8" s="94">
        <v>4</v>
      </c>
      <c r="I8" s="103"/>
      <c r="J8" s="82"/>
      <c r="K8" s="75"/>
    </row>
    <row r="9" spans="1:30">
      <c r="A9" s="74"/>
      <c r="B9" s="74"/>
      <c r="C9" s="74"/>
      <c r="D9" s="74"/>
      <c r="E9" s="74"/>
      <c r="F9" s="74"/>
      <c r="G9" s="81"/>
      <c r="H9" s="81"/>
      <c r="I9" s="82"/>
      <c r="J9" s="82"/>
      <c r="K9" s="75"/>
    </row>
    <row r="10" spans="1:30">
      <c r="A10" s="74"/>
      <c r="B10" s="74"/>
      <c r="C10" s="74"/>
      <c r="D10" s="74"/>
      <c r="E10" s="74"/>
      <c r="F10" s="74"/>
      <c r="G10" s="81"/>
      <c r="H10" s="81"/>
      <c r="I10" s="82"/>
      <c r="J10" s="82"/>
      <c r="K10" s="75"/>
    </row>
    <row r="11" spans="1:30">
      <c r="A11" s="74"/>
      <c r="B11" s="74"/>
      <c r="C11" s="74"/>
      <c r="D11" s="74"/>
      <c r="E11" s="74"/>
      <c r="F11" s="74"/>
      <c r="G11" s="81"/>
      <c r="H11" s="81"/>
      <c r="I11" s="82"/>
      <c r="J11" s="82"/>
      <c r="K11" s="75"/>
    </row>
    <row r="12" spans="1:30">
      <c r="A12" s="74"/>
      <c r="B12" s="74"/>
      <c r="C12" s="74"/>
      <c r="D12" s="74"/>
      <c r="E12" s="74"/>
      <c r="F12" s="74"/>
      <c r="G12" s="81"/>
      <c r="H12" s="81"/>
      <c r="I12" s="82"/>
      <c r="J12" s="82"/>
      <c r="K12" s="75"/>
    </row>
    <row r="13" spans="1:30">
      <c r="A13" s="74"/>
      <c r="B13" s="74"/>
      <c r="C13" s="74"/>
      <c r="D13" s="74"/>
      <c r="E13" s="74"/>
      <c r="F13" s="74"/>
      <c r="G13" s="81"/>
      <c r="H13" s="81"/>
      <c r="I13" s="82"/>
      <c r="J13" s="82"/>
      <c r="K13" s="75"/>
    </row>
    <row r="14" spans="1:30">
      <c r="A14" s="74"/>
      <c r="B14" s="74"/>
      <c r="C14" s="74"/>
      <c r="D14" s="74"/>
      <c r="E14" s="74"/>
      <c r="F14" s="74"/>
      <c r="G14" s="81"/>
      <c r="H14" s="81"/>
      <c r="I14" s="82"/>
      <c r="J14" s="82"/>
      <c r="K14" s="75"/>
    </row>
    <row r="15" spans="1:30">
      <c r="A15" s="74"/>
      <c r="B15" s="87" t="s">
        <v>253</v>
      </c>
      <c r="C15" s="74"/>
      <c r="D15" s="74"/>
      <c r="E15" s="74"/>
      <c r="F15" s="74"/>
      <c r="G15" s="74"/>
      <c r="H15" s="74"/>
      <c r="I15" s="82"/>
      <c r="J15" s="82"/>
      <c r="K15" s="75"/>
    </row>
    <row r="16" spans="1:30" ht="14" customHeight="1">
      <c r="A16" s="96">
        <v>1</v>
      </c>
      <c r="B16" s="74" t="s">
        <v>263</v>
      </c>
      <c r="C16" s="74"/>
      <c r="D16" s="74"/>
      <c r="E16" s="74"/>
      <c r="F16" s="74"/>
      <c r="G16" s="74"/>
      <c r="H16" s="74"/>
      <c r="I16" s="82"/>
      <c r="J16" s="82"/>
      <c r="K16" s="75"/>
    </row>
    <row r="17" spans="1:20" ht="14" customHeight="1">
      <c r="A17" s="96">
        <v>2</v>
      </c>
      <c r="B17" s="74" t="s">
        <v>498</v>
      </c>
      <c r="C17" s="74"/>
      <c r="D17" s="74"/>
      <c r="E17" s="74"/>
      <c r="F17" s="74"/>
      <c r="G17" s="74"/>
      <c r="H17" s="74"/>
      <c r="I17" s="82"/>
      <c r="J17" s="82"/>
      <c r="K17" s="75"/>
    </row>
    <row r="18" spans="1:20" ht="14" customHeight="1">
      <c r="A18" s="96">
        <v>3</v>
      </c>
      <c r="B18" s="74" t="s">
        <v>476</v>
      </c>
      <c r="C18" s="74"/>
      <c r="D18" s="74"/>
      <c r="E18" s="74"/>
      <c r="F18" s="74"/>
      <c r="G18" s="74"/>
      <c r="H18" s="74"/>
      <c r="I18" s="82"/>
      <c r="J18" s="82"/>
      <c r="K18" s="75"/>
    </row>
    <row r="19" spans="1:20" ht="14" customHeight="1">
      <c r="A19" s="96">
        <v>4</v>
      </c>
      <c r="B19" s="74" t="s">
        <v>569</v>
      </c>
      <c r="C19" s="74"/>
      <c r="D19" s="74"/>
      <c r="E19" s="74"/>
      <c r="F19" s="74"/>
      <c r="G19" s="74"/>
      <c r="H19" s="74"/>
      <c r="I19" s="82"/>
      <c r="J19" s="82"/>
      <c r="K19" s="75"/>
    </row>
    <row r="20" spans="1:20" ht="14" customHeight="1">
      <c r="A20" s="96">
        <v>5</v>
      </c>
      <c r="B20" s="74" t="s">
        <v>261</v>
      </c>
      <c r="C20" s="74"/>
      <c r="D20" s="74"/>
      <c r="E20" s="74"/>
      <c r="F20" s="74"/>
      <c r="G20" s="74"/>
      <c r="H20" s="74"/>
      <c r="I20" s="82"/>
      <c r="J20" s="82"/>
      <c r="K20" s="75"/>
    </row>
    <row r="21" spans="1:20" ht="14" customHeight="1">
      <c r="A21" s="96">
        <v>6</v>
      </c>
      <c r="B21" s="74" t="s">
        <v>262</v>
      </c>
      <c r="C21" s="74"/>
      <c r="D21" s="74"/>
      <c r="E21" s="74"/>
      <c r="F21" s="74"/>
      <c r="G21" s="74"/>
      <c r="H21" s="74"/>
      <c r="I21" s="82"/>
      <c r="J21" s="82"/>
      <c r="K21" s="75"/>
    </row>
    <row r="22" spans="1:20">
      <c r="A22" s="74"/>
      <c r="B22" s="74"/>
      <c r="C22" s="74"/>
      <c r="D22" s="74"/>
      <c r="E22" s="74"/>
      <c r="F22" s="74"/>
      <c r="G22" s="74"/>
      <c r="H22" s="74"/>
      <c r="I22" s="74"/>
      <c r="J22" s="74"/>
      <c r="K22" s="75"/>
    </row>
    <row r="23" spans="1:20" ht="76">
      <c r="A23" s="83" t="s">
        <v>182</v>
      </c>
      <c r="B23" s="84" t="s">
        <v>267</v>
      </c>
      <c r="C23" s="89" t="s">
        <v>254</v>
      </c>
      <c r="D23" s="89" t="s">
        <v>255</v>
      </c>
      <c r="E23" s="83" t="s">
        <v>265</v>
      </c>
      <c r="F23" s="83" t="s">
        <v>266</v>
      </c>
      <c r="G23" s="83" t="s">
        <v>256</v>
      </c>
      <c r="H23" s="89"/>
      <c r="I23" s="83" t="s">
        <v>257</v>
      </c>
      <c r="J23" s="83" t="s">
        <v>258</v>
      </c>
      <c r="K23" s="75"/>
    </row>
    <row r="24" spans="1:20">
      <c r="A24" s="74"/>
      <c r="B24" s="74"/>
      <c r="C24" s="74"/>
      <c r="D24" s="74"/>
      <c r="E24" s="74"/>
      <c r="F24" s="74"/>
      <c r="G24" s="74"/>
      <c r="H24" s="74"/>
      <c r="I24" s="74"/>
      <c r="J24" s="74"/>
      <c r="K24" s="75"/>
      <c r="M24" s="75"/>
      <c r="O24" s="556" t="s">
        <v>526</v>
      </c>
      <c r="P24" s="556"/>
      <c r="Q24" s="556"/>
      <c r="R24" s="556"/>
      <c r="S24" s="556"/>
      <c r="T24" s="556"/>
    </row>
    <row r="25" spans="1:20" ht="15">
      <c r="A25" s="74"/>
      <c r="B25" s="74"/>
      <c r="C25" s="74"/>
      <c r="D25" s="74"/>
      <c r="E25" s="74"/>
      <c r="F25" s="74"/>
      <c r="G25" s="74"/>
      <c r="H25" s="74"/>
      <c r="I25" s="74"/>
      <c r="J25" s="74"/>
      <c r="K25" s="75"/>
      <c r="M25" s="75"/>
      <c r="O25" s="219">
        <v>2018</v>
      </c>
      <c r="P25" s="227">
        <v>2019</v>
      </c>
      <c r="Q25" s="228" t="s">
        <v>503</v>
      </c>
      <c r="R25" s="219" t="s">
        <v>504</v>
      </c>
      <c r="S25" s="219" t="s">
        <v>505</v>
      </c>
    </row>
    <row r="26" spans="1:20" ht="15">
      <c r="A26" s="74" t="s">
        <v>183</v>
      </c>
      <c r="B26" s="85">
        <v>26055</v>
      </c>
      <c r="C26" s="85">
        <v>50</v>
      </c>
      <c r="D26" s="92">
        <f>IF(C26=50,$I$8,0)</f>
        <v>0</v>
      </c>
      <c r="E26" s="88"/>
      <c r="F26" s="88"/>
      <c r="G26" s="82">
        <f>+D26*F26</f>
        <v>0</v>
      </c>
      <c r="H26" s="82"/>
      <c r="I26" s="82" t="e">
        <f>(G26*(1-$I$4))/(1+$I$5)/(1+$I$6)</f>
        <v>#N/A</v>
      </c>
      <c r="J26" s="82">
        <f>IFERROR((I26/E26),0)</f>
        <v>0</v>
      </c>
      <c r="K26" s="75"/>
      <c r="M26" s="75"/>
      <c r="O26" s="221" t="s">
        <v>527</v>
      </c>
      <c r="P26" s="221" t="s">
        <v>527</v>
      </c>
      <c r="Q26" s="221" t="s">
        <v>528</v>
      </c>
      <c r="R26" s="229">
        <v>45384</v>
      </c>
      <c r="S26" s="230">
        <v>29880</v>
      </c>
    </row>
    <row r="27" spans="1:20" ht="15">
      <c r="A27" s="74" t="s">
        <v>183</v>
      </c>
      <c r="B27" s="85">
        <v>29827</v>
      </c>
      <c r="C27" s="85">
        <v>50</v>
      </c>
      <c r="D27" s="92">
        <f>IF(C27=50,$I$8,0)</f>
        <v>0</v>
      </c>
      <c r="E27" s="88"/>
      <c r="F27" s="88"/>
      <c r="G27" s="82">
        <f t="shared" ref="G27:G45" si="1">+D27*F27</f>
        <v>0</v>
      </c>
      <c r="H27" s="82"/>
      <c r="I27" s="82" t="e">
        <f t="shared" ref="I27:I45" si="2">(G27*(1-$I$4))/(1+$I$5)/(1+$I$6)</f>
        <v>#N/A</v>
      </c>
      <c r="J27" s="82">
        <f t="shared" ref="J27:J45" si="3">IFERROR((I27/E27),0)</f>
        <v>0</v>
      </c>
      <c r="K27" s="75"/>
      <c r="M27" s="75"/>
      <c r="O27" s="221" t="s">
        <v>529</v>
      </c>
      <c r="P27" s="221" t="s">
        <v>529</v>
      </c>
      <c r="Q27" s="221" t="s">
        <v>530</v>
      </c>
      <c r="S27" s="231"/>
    </row>
    <row r="28" spans="1:20" ht="15">
      <c r="A28" s="74" t="s">
        <v>183</v>
      </c>
      <c r="B28" s="85">
        <v>29880</v>
      </c>
      <c r="C28" s="85">
        <v>50</v>
      </c>
      <c r="D28" s="92">
        <f t="shared" ref="D28:D45" si="4">IF(C28=50,$I$8,0)</f>
        <v>0</v>
      </c>
      <c r="E28" s="88"/>
      <c r="F28" s="88"/>
      <c r="G28" s="82">
        <f t="shared" si="1"/>
        <v>0</v>
      </c>
      <c r="H28" s="82"/>
      <c r="I28" s="82" t="e">
        <f t="shared" si="2"/>
        <v>#N/A</v>
      </c>
      <c r="J28" s="82">
        <f t="shared" si="3"/>
        <v>0</v>
      </c>
      <c r="K28" s="75"/>
      <c r="M28" s="75"/>
      <c r="O28" s="221" t="s">
        <v>531</v>
      </c>
      <c r="P28" s="221" t="s">
        <v>532</v>
      </c>
      <c r="Q28" s="221" t="s">
        <v>533</v>
      </c>
      <c r="R28" s="231"/>
    </row>
    <row r="29" spans="1:20" ht="15">
      <c r="A29" s="74" t="s">
        <v>183</v>
      </c>
      <c r="B29" s="85">
        <v>29881</v>
      </c>
      <c r="C29" s="85">
        <v>50</v>
      </c>
      <c r="D29" s="92">
        <f t="shared" si="4"/>
        <v>0</v>
      </c>
      <c r="E29" s="88"/>
      <c r="F29" s="88"/>
      <c r="G29" s="82">
        <f t="shared" si="1"/>
        <v>0</v>
      </c>
      <c r="H29" s="82"/>
      <c r="I29" s="82" t="e">
        <f t="shared" si="2"/>
        <v>#N/A</v>
      </c>
      <c r="J29" s="82">
        <f t="shared" si="3"/>
        <v>0</v>
      </c>
      <c r="K29" s="75"/>
      <c r="M29" s="75"/>
      <c r="O29" s="221" t="s">
        <v>534</v>
      </c>
      <c r="P29" s="221" t="s">
        <v>531</v>
      </c>
      <c r="Q29" s="221" t="s">
        <v>535</v>
      </c>
      <c r="R29" s="231"/>
    </row>
    <row r="30" spans="1:20" ht="15">
      <c r="A30" s="74" t="s">
        <v>183</v>
      </c>
      <c r="B30" s="85">
        <v>42820</v>
      </c>
      <c r="C30" s="85">
        <v>50</v>
      </c>
      <c r="D30" s="92">
        <f t="shared" si="4"/>
        <v>0</v>
      </c>
      <c r="E30" s="88"/>
      <c r="F30" s="88"/>
      <c r="G30" s="82">
        <f t="shared" si="1"/>
        <v>0</v>
      </c>
      <c r="H30" s="82"/>
      <c r="I30" s="82" t="e">
        <f t="shared" si="2"/>
        <v>#N/A</v>
      </c>
      <c r="J30" s="82">
        <f t="shared" si="3"/>
        <v>0</v>
      </c>
      <c r="K30" s="75"/>
      <c r="M30" s="75"/>
      <c r="O30" s="221" t="s">
        <v>536</v>
      </c>
      <c r="P30" s="221" t="s">
        <v>534</v>
      </c>
      <c r="Q30" s="221" t="s">
        <v>537</v>
      </c>
      <c r="R30" s="231"/>
    </row>
    <row r="31" spans="1:20" ht="15">
      <c r="A31" s="74" t="s">
        <v>183</v>
      </c>
      <c r="B31" s="85">
        <v>42830</v>
      </c>
      <c r="C31" s="85">
        <v>50</v>
      </c>
      <c r="D31" s="92">
        <f t="shared" si="4"/>
        <v>0</v>
      </c>
      <c r="E31" s="88"/>
      <c r="F31" s="88"/>
      <c r="G31" s="82">
        <f t="shared" si="1"/>
        <v>0</v>
      </c>
      <c r="H31" s="82"/>
      <c r="I31" s="82" t="e">
        <f t="shared" si="2"/>
        <v>#N/A</v>
      </c>
      <c r="J31" s="82">
        <f t="shared" si="3"/>
        <v>0</v>
      </c>
      <c r="K31" s="75"/>
      <c r="M31" s="75"/>
      <c r="O31" s="221" t="s">
        <v>538</v>
      </c>
      <c r="P31" s="221" t="s">
        <v>536</v>
      </c>
      <c r="Q31" s="221" t="s">
        <v>539</v>
      </c>
      <c r="R31" s="231"/>
    </row>
    <row r="32" spans="1:20" ht="15">
      <c r="A32" s="74" t="s">
        <v>183</v>
      </c>
      <c r="B32" s="85">
        <v>43235</v>
      </c>
      <c r="C32" s="85">
        <v>50</v>
      </c>
      <c r="D32" s="92">
        <f t="shared" si="4"/>
        <v>0</v>
      </c>
      <c r="E32" s="88"/>
      <c r="F32" s="88"/>
      <c r="G32" s="82">
        <f t="shared" si="1"/>
        <v>0</v>
      </c>
      <c r="H32" s="82"/>
      <c r="I32" s="82" t="e">
        <f t="shared" si="2"/>
        <v>#N/A</v>
      </c>
      <c r="J32" s="82">
        <f t="shared" si="3"/>
        <v>0</v>
      </c>
      <c r="K32" s="75"/>
      <c r="M32" s="75"/>
      <c r="O32" s="221">
        <v>43239</v>
      </c>
      <c r="P32" s="221" t="s">
        <v>538</v>
      </c>
      <c r="Q32" s="221" t="s">
        <v>540</v>
      </c>
      <c r="R32" s="231"/>
    </row>
    <row r="33" spans="1:18" ht="15">
      <c r="A33" s="74" t="s">
        <v>183</v>
      </c>
      <c r="B33" s="85">
        <v>43239</v>
      </c>
      <c r="C33" s="85">
        <v>50</v>
      </c>
      <c r="D33" s="92">
        <f t="shared" si="4"/>
        <v>0</v>
      </c>
      <c r="E33" s="88"/>
      <c r="F33" s="88"/>
      <c r="G33" s="82">
        <f t="shared" si="1"/>
        <v>0</v>
      </c>
      <c r="H33" s="82"/>
      <c r="I33" s="82" t="e">
        <f t="shared" si="2"/>
        <v>#N/A</v>
      </c>
      <c r="J33" s="82">
        <f t="shared" si="3"/>
        <v>0</v>
      </c>
      <c r="K33" s="75"/>
      <c r="M33" s="75"/>
      <c r="O33" s="221" t="s">
        <v>541</v>
      </c>
      <c r="P33" s="221" t="s">
        <v>542</v>
      </c>
      <c r="Q33" s="221" t="s">
        <v>543</v>
      </c>
      <c r="R33" s="231"/>
    </row>
    <row r="34" spans="1:18" ht="15">
      <c r="A34" s="74" t="s">
        <v>183</v>
      </c>
      <c r="B34" s="85">
        <v>43248</v>
      </c>
      <c r="C34" s="85">
        <v>50</v>
      </c>
      <c r="D34" s="92">
        <f t="shared" si="4"/>
        <v>0</v>
      </c>
      <c r="E34" s="88"/>
      <c r="F34" s="88"/>
      <c r="G34" s="82">
        <f t="shared" si="1"/>
        <v>0</v>
      </c>
      <c r="H34" s="82"/>
      <c r="I34" s="82" t="e">
        <f t="shared" si="2"/>
        <v>#N/A</v>
      </c>
      <c r="J34" s="82">
        <f t="shared" si="3"/>
        <v>0</v>
      </c>
      <c r="K34" s="75"/>
      <c r="M34" s="75"/>
      <c r="O34" s="221" t="s">
        <v>544</v>
      </c>
      <c r="P34" s="221" t="s">
        <v>541</v>
      </c>
      <c r="Q34" s="221" t="s">
        <v>545</v>
      </c>
      <c r="R34" s="231"/>
    </row>
    <row r="35" spans="1:18" ht="15">
      <c r="A35" s="74" t="s">
        <v>183</v>
      </c>
      <c r="B35" s="85">
        <v>43249</v>
      </c>
      <c r="C35" s="85">
        <v>50</v>
      </c>
      <c r="D35" s="92">
        <f t="shared" si="4"/>
        <v>0</v>
      </c>
      <c r="E35" s="88"/>
      <c r="F35" s="88"/>
      <c r="G35" s="82">
        <f t="shared" si="1"/>
        <v>0</v>
      </c>
      <c r="H35" s="82"/>
      <c r="I35" s="82" t="e">
        <f t="shared" si="2"/>
        <v>#N/A</v>
      </c>
      <c r="J35" s="82">
        <f t="shared" si="3"/>
        <v>0</v>
      </c>
      <c r="K35" s="75"/>
      <c r="M35" s="75"/>
      <c r="O35" s="221" t="s">
        <v>546</v>
      </c>
      <c r="P35" s="221" t="s">
        <v>544</v>
      </c>
      <c r="Q35" s="221" t="s">
        <v>547</v>
      </c>
      <c r="R35" s="231"/>
    </row>
    <row r="36" spans="1:18" ht="15">
      <c r="A36" s="74" t="s">
        <v>183</v>
      </c>
      <c r="B36" s="85">
        <v>45378</v>
      </c>
      <c r="C36" s="85">
        <v>50</v>
      </c>
      <c r="D36" s="92">
        <f t="shared" si="4"/>
        <v>0</v>
      </c>
      <c r="E36" s="88"/>
      <c r="F36" s="88"/>
      <c r="G36" s="82">
        <f t="shared" si="1"/>
        <v>0</v>
      </c>
      <c r="H36" s="82"/>
      <c r="I36" s="82" t="e">
        <f t="shared" si="2"/>
        <v>#N/A</v>
      </c>
      <c r="J36" s="82">
        <f t="shared" si="3"/>
        <v>0</v>
      </c>
      <c r="K36" s="75"/>
      <c r="M36" s="75"/>
      <c r="O36" s="221" t="s">
        <v>548</v>
      </c>
      <c r="P36" s="221" t="s">
        <v>546</v>
      </c>
      <c r="Q36" s="221" t="s">
        <v>549</v>
      </c>
      <c r="R36" s="231"/>
    </row>
    <row r="37" spans="1:18" ht="15">
      <c r="A37" s="74" t="s">
        <v>183</v>
      </c>
      <c r="B37" s="85">
        <v>45380</v>
      </c>
      <c r="C37" s="85">
        <v>50</v>
      </c>
      <c r="D37" s="92">
        <f t="shared" si="4"/>
        <v>0</v>
      </c>
      <c r="E37" s="88"/>
      <c r="F37" s="88"/>
      <c r="G37" s="82">
        <f t="shared" si="1"/>
        <v>0</v>
      </c>
      <c r="H37" s="82"/>
      <c r="I37" s="82" t="e">
        <f t="shared" si="2"/>
        <v>#N/A</v>
      </c>
      <c r="J37" s="82">
        <f t="shared" si="3"/>
        <v>0</v>
      </c>
      <c r="K37" s="75"/>
      <c r="M37" s="75"/>
      <c r="O37" s="221" t="s">
        <v>550</v>
      </c>
      <c r="P37" s="221" t="s">
        <v>548</v>
      </c>
      <c r="Q37" s="221" t="s">
        <v>551</v>
      </c>
      <c r="R37" s="231"/>
    </row>
    <row r="38" spans="1:18" ht="15">
      <c r="A38" s="74" t="s">
        <v>183</v>
      </c>
      <c r="B38" s="85">
        <v>45385</v>
      </c>
      <c r="C38" s="85">
        <v>50</v>
      </c>
      <c r="D38" s="92">
        <f t="shared" si="4"/>
        <v>0</v>
      </c>
      <c r="E38" s="88"/>
      <c r="F38" s="88"/>
      <c r="G38" s="82">
        <f t="shared" si="1"/>
        <v>0</v>
      </c>
      <c r="H38" s="82"/>
      <c r="I38" s="82" t="e">
        <f t="shared" si="2"/>
        <v>#N/A</v>
      </c>
      <c r="J38" s="82">
        <f t="shared" si="3"/>
        <v>0</v>
      </c>
      <c r="K38" s="75"/>
      <c r="M38" s="75"/>
      <c r="O38" s="221" t="s">
        <v>552</v>
      </c>
      <c r="P38" s="221" t="s">
        <v>552</v>
      </c>
      <c r="Q38" s="221" t="s">
        <v>553</v>
      </c>
      <c r="R38" s="231"/>
    </row>
    <row r="39" spans="1:18">
      <c r="A39" s="74" t="s">
        <v>183</v>
      </c>
      <c r="B39" s="85">
        <v>62323</v>
      </c>
      <c r="C39" s="85">
        <v>50</v>
      </c>
      <c r="D39" s="92">
        <f t="shared" si="4"/>
        <v>0</v>
      </c>
      <c r="E39" s="88"/>
      <c r="F39" s="88"/>
      <c r="G39" s="82">
        <f t="shared" si="1"/>
        <v>0</v>
      </c>
      <c r="H39" s="82"/>
      <c r="I39" s="82" t="e">
        <f t="shared" si="2"/>
        <v>#N/A</v>
      </c>
      <c r="J39" s="82">
        <f t="shared" si="3"/>
        <v>0</v>
      </c>
      <c r="K39" s="75"/>
      <c r="M39" s="75"/>
      <c r="O39" s="221" t="s">
        <v>554</v>
      </c>
      <c r="P39" s="221" t="s">
        <v>554</v>
      </c>
      <c r="Q39" s="221" t="s">
        <v>555</v>
      </c>
      <c r="R39" s="225"/>
    </row>
    <row r="40" spans="1:18">
      <c r="A40" s="74" t="s">
        <v>183</v>
      </c>
      <c r="B40" s="85">
        <v>64483</v>
      </c>
      <c r="C40" s="85">
        <v>50</v>
      </c>
      <c r="D40" s="92">
        <f t="shared" si="4"/>
        <v>0</v>
      </c>
      <c r="E40" s="88"/>
      <c r="F40" s="88"/>
      <c r="G40" s="82">
        <f t="shared" si="1"/>
        <v>0</v>
      </c>
      <c r="H40" s="82"/>
      <c r="I40" s="82" t="e">
        <f t="shared" si="2"/>
        <v>#N/A</v>
      </c>
      <c r="J40" s="82">
        <f t="shared" si="3"/>
        <v>0</v>
      </c>
      <c r="K40" s="75"/>
      <c r="M40" s="75"/>
      <c r="O40" s="221" t="s">
        <v>556</v>
      </c>
      <c r="P40" s="221" t="s">
        <v>556</v>
      </c>
      <c r="Q40" s="221" t="s">
        <v>557</v>
      </c>
      <c r="R40" s="225"/>
    </row>
    <row r="41" spans="1:18">
      <c r="A41" s="74" t="s">
        <v>183</v>
      </c>
      <c r="B41" s="85">
        <v>64721</v>
      </c>
      <c r="C41" s="85">
        <v>50</v>
      </c>
      <c r="D41" s="92">
        <f t="shared" si="4"/>
        <v>0</v>
      </c>
      <c r="E41" s="88"/>
      <c r="F41" s="88"/>
      <c r="G41" s="82">
        <f t="shared" si="1"/>
        <v>0</v>
      </c>
      <c r="H41" s="82"/>
      <c r="I41" s="82" t="e">
        <f t="shared" si="2"/>
        <v>#N/A</v>
      </c>
      <c r="J41" s="82">
        <f t="shared" si="3"/>
        <v>0</v>
      </c>
      <c r="K41" s="75"/>
      <c r="M41" s="75"/>
      <c r="O41" s="221" t="s">
        <v>558</v>
      </c>
      <c r="P41" s="221" t="s">
        <v>558</v>
      </c>
      <c r="Q41" s="221" t="s">
        <v>559</v>
      </c>
      <c r="R41" s="225"/>
    </row>
    <row r="42" spans="1:18">
      <c r="A42" s="74" t="s">
        <v>183</v>
      </c>
      <c r="B42" s="85">
        <v>66821</v>
      </c>
      <c r="C42" s="85">
        <v>50</v>
      </c>
      <c r="D42" s="92">
        <f t="shared" si="4"/>
        <v>0</v>
      </c>
      <c r="E42" s="88"/>
      <c r="F42" s="88"/>
      <c r="G42" s="82">
        <f t="shared" si="1"/>
        <v>0</v>
      </c>
      <c r="H42" s="82"/>
      <c r="I42" s="82" t="e">
        <f t="shared" si="2"/>
        <v>#N/A</v>
      </c>
      <c r="J42" s="82">
        <f t="shared" si="3"/>
        <v>0</v>
      </c>
      <c r="K42" s="75"/>
      <c r="M42" s="75"/>
      <c r="O42" s="221" t="s">
        <v>560</v>
      </c>
      <c r="P42" s="221" t="s">
        <v>560</v>
      </c>
      <c r="Q42" s="221" t="s">
        <v>561</v>
      </c>
      <c r="R42" s="225"/>
    </row>
    <row r="43" spans="1:18">
      <c r="A43" s="74" t="s">
        <v>183</v>
      </c>
      <c r="B43" s="85">
        <v>66982</v>
      </c>
      <c r="C43" s="85">
        <v>50</v>
      </c>
      <c r="D43" s="92">
        <f t="shared" si="4"/>
        <v>0</v>
      </c>
      <c r="E43" s="88"/>
      <c r="F43" s="88"/>
      <c r="G43" s="82">
        <f t="shared" si="1"/>
        <v>0</v>
      </c>
      <c r="H43" s="82"/>
      <c r="I43" s="82" t="e">
        <f t="shared" si="2"/>
        <v>#N/A</v>
      </c>
      <c r="J43" s="82">
        <f t="shared" si="3"/>
        <v>0</v>
      </c>
      <c r="K43" s="75"/>
      <c r="M43" s="75"/>
      <c r="O43" s="221" t="s">
        <v>562</v>
      </c>
      <c r="P43" s="221" t="s">
        <v>562</v>
      </c>
      <c r="Q43" s="221" t="s">
        <v>563</v>
      </c>
      <c r="R43" s="225"/>
    </row>
    <row r="44" spans="1:18">
      <c r="A44" s="74" t="s">
        <v>183</v>
      </c>
      <c r="B44" s="85">
        <v>66984</v>
      </c>
      <c r="C44" s="85">
        <v>50</v>
      </c>
      <c r="D44" s="92">
        <f t="shared" si="4"/>
        <v>0</v>
      </c>
      <c r="E44" s="88"/>
      <c r="F44" s="88"/>
      <c r="G44" s="82">
        <f t="shared" si="1"/>
        <v>0</v>
      </c>
      <c r="H44" s="82"/>
      <c r="I44" s="82" t="e">
        <f t="shared" si="2"/>
        <v>#N/A</v>
      </c>
      <c r="J44" s="82">
        <f t="shared" si="3"/>
        <v>0</v>
      </c>
      <c r="K44" s="75"/>
      <c r="M44" s="75"/>
      <c r="O44" s="221" t="s">
        <v>564</v>
      </c>
      <c r="P44" s="221" t="s">
        <v>564</v>
      </c>
      <c r="Q44" s="221" t="s">
        <v>565</v>
      </c>
      <c r="R44" s="225"/>
    </row>
    <row r="45" spans="1:18">
      <c r="A45" s="74" t="s">
        <v>183</v>
      </c>
      <c r="B45" s="85">
        <v>69436</v>
      </c>
      <c r="C45" s="85">
        <v>50</v>
      </c>
      <c r="D45" s="92">
        <f t="shared" si="4"/>
        <v>0</v>
      </c>
      <c r="E45" s="88"/>
      <c r="F45" s="88"/>
      <c r="G45" s="82">
        <f t="shared" si="1"/>
        <v>0</v>
      </c>
      <c r="H45" s="82"/>
      <c r="I45" s="82" t="e">
        <f t="shared" si="2"/>
        <v>#N/A</v>
      </c>
      <c r="J45" s="82">
        <f t="shared" si="3"/>
        <v>0</v>
      </c>
      <c r="K45" s="75"/>
      <c r="M45" s="75"/>
      <c r="O45" s="221" t="s">
        <v>566</v>
      </c>
      <c r="P45" s="221" t="s">
        <v>566</v>
      </c>
      <c r="Q45" s="221" t="s">
        <v>567</v>
      </c>
      <c r="R45" s="225"/>
    </row>
    <row r="46" spans="1:18">
      <c r="A46" s="75"/>
      <c r="B46" s="75"/>
      <c r="C46" s="75"/>
      <c r="D46" s="92"/>
      <c r="E46" s="86"/>
      <c r="F46" s="86"/>
      <c r="G46" s="86"/>
      <c r="H46" s="86"/>
      <c r="I46" s="86"/>
      <c r="J46" s="86"/>
      <c r="K46" s="75"/>
    </row>
    <row r="47" spans="1:18">
      <c r="A47" s="75"/>
      <c r="B47" s="75"/>
      <c r="C47" s="75"/>
      <c r="D47" s="92"/>
      <c r="E47" s="75"/>
      <c r="F47" s="75"/>
      <c r="G47" s="75"/>
      <c r="H47" s="75"/>
      <c r="I47" s="75"/>
      <c r="J47" s="75"/>
      <c r="K47" s="75"/>
    </row>
    <row r="48" spans="1:18">
      <c r="D48" s="92"/>
    </row>
  </sheetData>
  <sortState xmlns:xlrd2="http://schemas.microsoft.com/office/spreadsheetml/2017/richdata2" ref="A26:C45">
    <sortCondition ref="B26:B45"/>
  </sortState>
  <mergeCells count="1">
    <mergeCell ref="O24:T24"/>
  </mergeCells>
  <pageMargins left="0.75" right="0.75" top="1" bottom="1" header="0.3" footer="0.3"/>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8"/>
  <sheetViews>
    <sheetView zoomScale="115" zoomScaleNormal="115" zoomScalePageLayoutView="115" workbookViewId="0">
      <selection activeCell="G3" sqref="G3"/>
    </sheetView>
  </sheetViews>
  <sheetFormatPr baseColWidth="10" defaultColWidth="8.83203125" defaultRowHeight="14"/>
  <cols>
    <col min="1" max="1" width="5" style="75" customWidth="1"/>
    <col min="2" max="2" width="15.1640625" style="75" customWidth="1"/>
    <col min="3" max="3" width="16.5" style="75" customWidth="1"/>
    <col min="4" max="4" width="13.33203125" style="75" bestFit="1" customWidth="1"/>
    <col min="5" max="5" width="19.33203125" style="75" bestFit="1" customWidth="1"/>
    <col min="6" max="6" width="2.33203125" style="75" customWidth="1"/>
    <col min="7" max="8" width="22.83203125" style="75" bestFit="1" customWidth="1"/>
    <col min="9" max="9" width="8.83203125" style="75"/>
    <col min="10" max="10" width="2.6640625" style="75" customWidth="1"/>
    <col min="11" max="16384" width="8.83203125" style="75"/>
  </cols>
  <sheetData>
    <row r="1" spans="1:28">
      <c r="A1" s="74">
        <v>1</v>
      </c>
      <c r="B1" s="74">
        <f>+A1+1</f>
        <v>2</v>
      </c>
      <c r="C1" s="74">
        <f t="shared" ref="C1:AB1" si="0">+B1+1</f>
        <v>3</v>
      </c>
      <c r="D1" s="74">
        <f t="shared" si="0"/>
        <v>4</v>
      </c>
      <c r="E1" s="74">
        <f t="shared" si="0"/>
        <v>5</v>
      </c>
      <c r="F1" s="74"/>
      <c r="G1" s="74">
        <f>+E1+1</f>
        <v>6</v>
      </c>
      <c r="H1" s="74">
        <f t="shared" si="0"/>
        <v>7</v>
      </c>
      <c r="I1" s="75">
        <f t="shared" si="0"/>
        <v>8</v>
      </c>
      <c r="J1" s="75">
        <f t="shared" si="0"/>
        <v>9</v>
      </c>
      <c r="K1" s="75">
        <f t="shared" si="0"/>
        <v>10</v>
      </c>
      <c r="L1" s="75">
        <f t="shared" si="0"/>
        <v>11</v>
      </c>
      <c r="M1" s="75">
        <f t="shared" si="0"/>
        <v>12</v>
      </c>
      <c r="N1" s="75">
        <f t="shared" si="0"/>
        <v>13</v>
      </c>
      <c r="O1" s="75">
        <f t="shared" si="0"/>
        <v>14</v>
      </c>
      <c r="P1" s="75">
        <f t="shared" si="0"/>
        <v>15</v>
      </c>
      <c r="Q1" s="75">
        <f t="shared" si="0"/>
        <v>16</v>
      </c>
      <c r="R1" s="75">
        <f t="shared" si="0"/>
        <v>17</v>
      </c>
      <c r="S1" s="75">
        <f t="shared" si="0"/>
        <v>18</v>
      </c>
      <c r="T1" s="75">
        <f t="shared" si="0"/>
        <v>19</v>
      </c>
      <c r="U1" s="75">
        <f t="shared" si="0"/>
        <v>20</v>
      </c>
      <c r="V1" s="75">
        <f t="shared" si="0"/>
        <v>21</v>
      </c>
      <c r="W1" s="75">
        <f t="shared" si="0"/>
        <v>22</v>
      </c>
      <c r="X1" s="75">
        <f t="shared" si="0"/>
        <v>23</v>
      </c>
      <c r="Y1" s="75">
        <f t="shared" si="0"/>
        <v>24</v>
      </c>
      <c r="Z1" s="75">
        <f t="shared" si="0"/>
        <v>25</v>
      </c>
      <c r="AA1" s="75">
        <f t="shared" si="0"/>
        <v>26</v>
      </c>
      <c r="AB1" s="75">
        <f t="shared" si="0"/>
        <v>27</v>
      </c>
    </row>
    <row r="2" spans="1:28" ht="15">
      <c r="A2" s="74"/>
      <c r="B2" s="74"/>
      <c r="C2" s="74"/>
      <c r="D2" s="74"/>
      <c r="E2" s="76" t="s">
        <v>85</v>
      </c>
      <c r="F2" s="94">
        <v>1</v>
      </c>
      <c r="G2" s="139"/>
      <c r="H2" s="77"/>
    </row>
    <row r="3" spans="1:28">
      <c r="A3" s="74"/>
      <c r="B3" s="74"/>
      <c r="C3" s="74"/>
      <c r="D3" s="74"/>
      <c r="E3" s="76" t="s">
        <v>86</v>
      </c>
      <c r="F3" s="76"/>
      <c r="G3" s="235" t="e">
        <f>VLOOKUP(G2,'Enhanced Payments'!$B$11:$AF$138,'Enhanced Payments'!C6,FALSE)</f>
        <v>#N/A</v>
      </c>
      <c r="H3" s="78"/>
    </row>
    <row r="4" spans="1:28">
      <c r="A4" s="74"/>
      <c r="B4" s="74"/>
      <c r="C4" s="74"/>
      <c r="D4" s="74"/>
      <c r="E4" s="76" t="s">
        <v>251</v>
      </c>
      <c r="F4" s="76"/>
      <c r="G4" s="79" t="e">
        <f>VLOOKUP(G2,'Enhanced Payments'!$B$11:$AO$138,'Enhanced Payments'!$AJ$6,FALSE)</f>
        <v>#N/A</v>
      </c>
      <c r="H4" s="79"/>
      <c r="J4" s="97"/>
    </row>
    <row r="5" spans="1:28" ht="15">
      <c r="A5" s="74"/>
      <c r="B5" s="74"/>
      <c r="C5" s="74"/>
      <c r="D5" s="74"/>
      <c r="E5" s="76" t="s">
        <v>570</v>
      </c>
      <c r="F5" s="94">
        <v>2</v>
      </c>
      <c r="G5" s="79" t="e">
        <f>VLOOKUP(G2,'Enhanced Payments'!$B$11:$AF$138,'Enhanced Payments'!I6,FALSE)</f>
        <v>#N/A</v>
      </c>
      <c r="H5" s="80"/>
      <c r="J5" s="97"/>
    </row>
    <row r="6" spans="1:28" customFormat="1" ht="15">
      <c r="A6" s="74"/>
      <c r="B6" s="74"/>
      <c r="C6" s="74"/>
      <c r="D6" s="74"/>
      <c r="E6" s="81" t="s">
        <v>571</v>
      </c>
      <c r="F6" s="94">
        <v>3</v>
      </c>
      <c r="G6" s="98"/>
      <c r="H6" s="80"/>
      <c r="I6" s="75"/>
      <c r="J6" s="90"/>
      <c r="K6" s="75"/>
    </row>
    <row r="7" spans="1:28" customFormat="1" ht="15">
      <c r="A7" s="74"/>
      <c r="B7" s="74"/>
      <c r="C7" s="74"/>
      <c r="D7" s="74"/>
      <c r="E7" s="81" t="s">
        <v>477</v>
      </c>
      <c r="F7" s="94">
        <v>4</v>
      </c>
      <c r="G7" s="98"/>
      <c r="H7" s="80"/>
      <c r="I7" s="75"/>
      <c r="J7" s="90"/>
      <c r="K7" s="75"/>
    </row>
    <row r="8" spans="1:28" customFormat="1" ht="15">
      <c r="A8" s="74"/>
      <c r="B8" s="74"/>
      <c r="C8" s="74"/>
      <c r="D8" s="74"/>
      <c r="E8" s="81"/>
      <c r="F8" s="94"/>
      <c r="G8" s="82"/>
      <c r="H8" s="80"/>
      <c r="I8" s="75"/>
      <c r="J8" s="90"/>
      <c r="K8" s="75"/>
    </row>
    <row r="9" spans="1:28" customFormat="1" ht="15">
      <c r="A9" s="74"/>
      <c r="B9" s="74"/>
      <c r="C9" s="74"/>
      <c r="D9" s="74"/>
      <c r="E9" s="81"/>
      <c r="F9" s="94"/>
      <c r="G9" s="82"/>
      <c r="H9" s="80"/>
      <c r="I9" s="75"/>
      <c r="J9" s="90"/>
      <c r="K9" s="75"/>
    </row>
    <row r="10" spans="1:28" customFormat="1" ht="15">
      <c r="A10" s="74"/>
      <c r="B10" s="74"/>
      <c r="C10" s="74"/>
      <c r="D10" s="74"/>
      <c r="E10" s="81"/>
      <c r="F10" s="94"/>
      <c r="G10" s="82"/>
      <c r="H10" s="80"/>
      <c r="I10" s="75"/>
      <c r="J10" s="90"/>
      <c r="K10" s="75"/>
    </row>
    <row r="11" spans="1:28" customFormat="1" ht="15">
      <c r="A11" s="74"/>
      <c r="B11" s="74"/>
      <c r="C11" s="74"/>
      <c r="D11" s="74"/>
      <c r="E11" s="81"/>
      <c r="F11" s="94"/>
      <c r="G11" s="82"/>
      <c r="H11" s="80"/>
      <c r="I11" s="75"/>
      <c r="J11" s="90"/>
      <c r="K11" s="75"/>
    </row>
    <row r="12" spans="1:28" customFormat="1" ht="15">
      <c r="A12" s="74"/>
      <c r="B12" s="74"/>
      <c r="C12" s="74"/>
      <c r="D12" s="74"/>
      <c r="E12" s="81"/>
      <c r="F12" s="94"/>
      <c r="G12" s="82"/>
      <c r="H12" s="80"/>
      <c r="I12" s="75"/>
      <c r="J12" s="90"/>
      <c r="K12" s="75"/>
    </row>
    <row r="13" spans="1:28" customFormat="1" ht="15">
      <c r="A13" s="74"/>
      <c r="B13" s="74"/>
      <c r="C13" s="74"/>
      <c r="D13" s="74"/>
      <c r="E13" s="81"/>
      <c r="F13" s="94"/>
      <c r="G13" s="82"/>
      <c r="H13" s="80"/>
      <c r="I13" s="75"/>
      <c r="J13" s="90"/>
      <c r="K13" s="75"/>
    </row>
    <row r="14" spans="1:28" customFormat="1" ht="15">
      <c r="A14" s="74"/>
      <c r="B14" s="74"/>
      <c r="C14" s="74"/>
      <c r="D14" s="74"/>
      <c r="E14" s="81"/>
      <c r="F14" s="94"/>
      <c r="G14" s="82"/>
      <c r="H14" s="80"/>
      <c r="I14" s="75"/>
      <c r="J14" s="90"/>
      <c r="K14" s="75"/>
    </row>
    <row r="15" spans="1:28" customFormat="1">
      <c r="A15" s="74"/>
      <c r="B15" s="87" t="s">
        <v>253</v>
      </c>
      <c r="C15" s="74"/>
      <c r="D15" s="74"/>
      <c r="E15" s="74"/>
      <c r="F15" s="74"/>
      <c r="G15" s="74"/>
      <c r="H15" s="74"/>
      <c r="I15" s="90"/>
      <c r="J15" s="90"/>
      <c r="K15" s="75"/>
    </row>
    <row r="16" spans="1:28" customFormat="1" ht="14" customHeight="1">
      <c r="A16" s="96">
        <v>1</v>
      </c>
      <c r="B16" s="74" t="s">
        <v>263</v>
      </c>
      <c r="C16" s="74"/>
      <c r="D16" s="74"/>
      <c r="E16" s="74"/>
      <c r="F16" s="74"/>
      <c r="G16" s="74"/>
      <c r="H16" s="74"/>
      <c r="I16" s="90"/>
      <c r="J16" s="90"/>
      <c r="K16" s="75"/>
    </row>
    <row r="17" spans="1:11" customFormat="1" ht="14" customHeight="1">
      <c r="A17" s="96">
        <v>2</v>
      </c>
      <c r="B17" s="74" t="s">
        <v>264</v>
      </c>
      <c r="C17" s="74"/>
      <c r="D17" s="74"/>
      <c r="E17" s="74"/>
      <c r="F17" s="74"/>
      <c r="G17" s="74"/>
      <c r="H17" s="74"/>
      <c r="I17" s="90"/>
      <c r="J17" s="90"/>
      <c r="K17" s="75"/>
    </row>
    <row r="18" spans="1:11" customFormat="1" ht="14" customHeight="1">
      <c r="A18" s="96">
        <v>3</v>
      </c>
      <c r="B18" s="74" t="s">
        <v>572</v>
      </c>
      <c r="C18" s="74"/>
      <c r="D18" s="74"/>
      <c r="E18" s="74"/>
      <c r="F18" s="74"/>
      <c r="G18" s="74"/>
      <c r="H18" s="74"/>
      <c r="I18" s="90"/>
      <c r="J18" s="90"/>
      <c r="K18" s="75"/>
    </row>
    <row r="19" spans="1:11" customFormat="1" ht="14" customHeight="1">
      <c r="A19" s="96">
        <v>4</v>
      </c>
      <c r="B19" s="74" t="s">
        <v>478</v>
      </c>
      <c r="C19" s="74"/>
      <c r="D19" s="74"/>
      <c r="E19" s="74"/>
      <c r="F19" s="74"/>
      <c r="G19" s="74"/>
      <c r="H19" s="74"/>
      <c r="I19" s="90"/>
      <c r="J19" s="90"/>
      <c r="K19" s="75"/>
    </row>
    <row r="20" spans="1:11" customFormat="1" ht="14" customHeight="1">
      <c r="A20" s="96">
        <v>5</v>
      </c>
      <c r="B20" s="74" t="s">
        <v>272</v>
      </c>
      <c r="C20" s="74"/>
      <c r="D20" s="74"/>
      <c r="E20" s="74"/>
      <c r="F20" s="74"/>
      <c r="G20" s="74"/>
      <c r="H20" s="74"/>
      <c r="I20" s="90"/>
      <c r="J20" s="90"/>
      <c r="K20" s="75"/>
    </row>
    <row r="21" spans="1:11" customFormat="1" ht="14" customHeight="1">
      <c r="A21" s="96">
        <v>6</v>
      </c>
      <c r="B21" s="74" t="s">
        <v>273</v>
      </c>
      <c r="C21" s="74"/>
      <c r="D21" s="74"/>
      <c r="E21" s="74"/>
      <c r="F21" s="74"/>
      <c r="G21" s="74"/>
      <c r="H21" s="74"/>
      <c r="I21" s="90"/>
      <c r="J21" s="90"/>
      <c r="K21" s="75"/>
    </row>
    <row r="22" spans="1:11" customFormat="1" ht="14" customHeight="1">
      <c r="A22" s="96"/>
      <c r="B22" s="74"/>
      <c r="C22" s="74"/>
      <c r="D22" s="74"/>
      <c r="E22" s="74"/>
      <c r="F22" s="74"/>
      <c r="G22" s="74"/>
      <c r="H22" s="74"/>
      <c r="I22" s="90"/>
      <c r="J22" s="90"/>
      <c r="K22" s="75"/>
    </row>
    <row r="23" spans="1:11">
      <c r="A23" s="74"/>
      <c r="B23" s="74"/>
      <c r="C23" s="74"/>
      <c r="D23" s="74"/>
      <c r="E23" s="74"/>
      <c r="F23" s="74"/>
      <c r="G23" s="74"/>
      <c r="H23" s="74"/>
    </row>
    <row r="24" spans="1:11" ht="61">
      <c r="A24" s="83" t="s">
        <v>182</v>
      </c>
      <c r="B24" s="84" t="s">
        <v>10</v>
      </c>
      <c r="C24" s="83" t="s">
        <v>265</v>
      </c>
      <c r="D24" s="83" t="s">
        <v>266</v>
      </c>
      <c r="E24" s="83" t="s">
        <v>87</v>
      </c>
      <c r="F24" s="89"/>
      <c r="G24" s="83" t="s">
        <v>11</v>
      </c>
      <c r="H24" s="83" t="s">
        <v>252</v>
      </c>
    </row>
    <row r="25" spans="1:11">
      <c r="A25" s="74"/>
      <c r="B25" s="74"/>
      <c r="C25" s="74"/>
      <c r="D25" s="74"/>
      <c r="E25" s="74"/>
      <c r="F25" s="74"/>
      <c r="G25" s="74"/>
      <c r="H25" s="74"/>
    </row>
    <row r="26" spans="1:11">
      <c r="A26" s="74"/>
      <c r="B26" s="74"/>
      <c r="C26" s="74"/>
      <c r="D26" s="74"/>
      <c r="E26" s="74"/>
      <c r="F26" s="74"/>
      <c r="G26" s="74"/>
      <c r="H26" s="74"/>
    </row>
    <row r="27" spans="1:11">
      <c r="A27" s="74" t="s">
        <v>183</v>
      </c>
      <c r="B27" s="85">
        <v>57</v>
      </c>
      <c r="C27" s="88"/>
      <c r="D27" s="88"/>
      <c r="E27" s="82" t="e">
        <f>D27*$G$5</f>
        <v>#N/A</v>
      </c>
      <c r="F27" s="82"/>
      <c r="G27" s="82" t="e">
        <f>E27*(1-$G$4)/(1+$G$6)/(1+$G$7)</f>
        <v>#N/A</v>
      </c>
      <c r="H27" s="82">
        <f>IFERROR((G27/C27),0)</f>
        <v>0</v>
      </c>
    </row>
    <row r="28" spans="1:11">
      <c r="A28" s="74" t="s">
        <v>183</v>
      </c>
      <c r="B28" s="85">
        <v>64</v>
      </c>
      <c r="C28" s="88"/>
      <c r="D28" s="88"/>
      <c r="E28" s="82" t="e">
        <f t="shared" ref="E28:E91" si="1">D28*$G$5</f>
        <v>#N/A</v>
      </c>
      <c r="F28" s="82"/>
      <c r="G28" s="82" t="e">
        <f t="shared" ref="G28:G91" si="2">E28*(1-$G$4)/(1+$G$6)/(1+$G$7)</f>
        <v>#N/A</v>
      </c>
      <c r="H28" s="82">
        <f t="shared" ref="H28:H91" si="3">IFERROR((G28/C28),0)</f>
        <v>0</v>
      </c>
    </row>
    <row r="29" spans="1:11">
      <c r="A29" s="74" t="s">
        <v>183</v>
      </c>
      <c r="B29" s="85">
        <v>65</v>
      </c>
      <c r="C29" s="88"/>
      <c r="D29" s="88"/>
      <c r="E29" s="82" t="e">
        <f t="shared" si="1"/>
        <v>#N/A</v>
      </c>
      <c r="F29" s="82"/>
      <c r="G29" s="82" t="e">
        <f t="shared" si="2"/>
        <v>#N/A</v>
      </c>
      <c r="H29" s="82">
        <f t="shared" si="3"/>
        <v>0</v>
      </c>
    </row>
    <row r="30" spans="1:11">
      <c r="A30" s="74" t="s">
        <v>183</v>
      </c>
      <c r="B30" s="85">
        <v>66</v>
      </c>
      <c r="C30" s="88"/>
      <c r="D30" s="88"/>
      <c r="E30" s="82" t="e">
        <f t="shared" si="1"/>
        <v>#N/A</v>
      </c>
      <c r="F30" s="82"/>
      <c r="G30" s="82" t="e">
        <f t="shared" si="2"/>
        <v>#N/A</v>
      </c>
      <c r="H30" s="82">
        <f t="shared" si="3"/>
        <v>0</v>
      </c>
    </row>
    <row r="31" spans="1:11">
      <c r="A31" s="74" t="s">
        <v>183</v>
      </c>
      <c r="B31" s="85">
        <v>69</v>
      </c>
      <c r="C31" s="88"/>
      <c r="D31" s="88"/>
      <c r="E31" s="82" t="e">
        <f t="shared" si="1"/>
        <v>#N/A</v>
      </c>
      <c r="F31" s="82"/>
      <c r="G31" s="82" t="e">
        <f t="shared" si="2"/>
        <v>#N/A</v>
      </c>
      <c r="H31" s="82">
        <f t="shared" si="3"/>
        <v>0</v>
      </c>
    </row>
    <row r="32" spans="1:11">
      <c r="A32" s="74" t="s">
        <v>183</v>
      </c>
      <c r="B32" s="85">
        <v>100</v>
      </c>
      <c r="C32" s="88"/>
      <c r="D32" s="88"/>
      <c r="E32" s="82" t="e">
        <f t="shared" si="1"/>
        <v>#N/A</v>
      </c>
      <c r="F32" s="82"/>
      <c r="G32" s="82" t="e">
        <f t="shared" si="2"/>
        <v>#N/A</v>
      </c>
      <c r="H32" s="82">
        <f t="shared" si="3"/>
        <v>0</v>
      </c>
    </row>
    <row r="33" spans="1:8">
      <c r="A33" s="74" t="s">
        <v>183</v>
      </c>
      <c r="B33" s="85">
        <v>101</v>
      </c>
      <c r="C33" s="88"/>
      <c r="D33" s="88"/>
      <c r="E33" s="82" t="e">
        <f t="shared" si="1"/>
        <v>#N/A</v>
      </c>
      <c r="F33" s="82"/>
      <c r="G33" s="82" t="e">
        <f t="shared" si="2"/>
        <v>#N/A</v>
      </c>
      <c r="H33" s="82">
        <f t="shared" si="3"/>
        <v>0</v>
      </c>
    </row>
    <row r="34" spans="1:8">
      <c r="A34" s="74" t="s">
        <v>183</v>
      </c>
      <c r="B34" s="85">
        <v>175</v>
      </c>
      <c r="C34" s="88"/>
      <c r="D34" s="88"/>
      <c r="E34" s="82" t="e">
        <f t="shared" si="1"/>
        <v>#N/A</v>
      </c>
      <c r="F34" s="82"/>
      <c r="G34" s="82" t="e">
        <f t="shared" si="2"/>
        <v>#N/A</v>
      </c>
      <c r="H34" s="82">
        <f t="shared" si="3"/>
        <v>0</v>
      </c>
    </row>
    <row r="35" spans="1:8">
      <c r="A35" s="74" t="s">
        <v>183</v>
      </c>
      <c r="B35" s="85">
        <v>176</v>
      </c>
      <c r="C35" s="88"/>
      <c r="D35" s="88"/>
      <c r="E35" s="82" t="e">
        <f t="shared" si="1"/>
        <v>#N/A</v>
      </c>
      <c r="F35" s="82"/>
      <c r="G35" s="82" t="e">
        <f t="shared" si="2"/>
        <v>#N/A</v>
      </c>
      <c r="H35" s="82">
        <f t="shared" si="3"/>
        <v>0</v>
      </c>
    </row>
    <row r="36" spans="1:8">
      <c r="A36" s="74" t="s">
        <v>183</v>
      </c>
      <c r="B36" s="85">
        <v>177</v>
      </c>
      <c r="C36" s="88"/>
      <c r="D36" s="88"/>
      <c r="E36" s="82" t="e">
        <f t="shared" si="1"/>
        <v>#N/A</v>
      </c>
      <c r="F36" s="82"/>
      <c r="G36" s="82" t="e">
        <f t="shared" si="2"/>
        <v>#N/A</v>
      </c>
      <c r="H36" s="82">
        <f t="shared" si="3"/>
        <v>0</v>
      </c>
    </row>
    <row r="37" spans="1:8">
      <c r="A37" s="74" t="s">
        <v>183</v>
      </c>
      <c r="B37" s="85">
        <v>178</v>
      </c>
      <c r="C37" s="88"/>
      <c r="D37" s="88"/>
      <c r="E37" s="82" t="e">
        <f t="shared" si="1"/>
        <v>#N/A</v>
      </c>
      <c r="F37" s="82"/>
      <c r="G37" s="82" t="e">
        <f t="shared" si="2"/>
        <v>#N/A</v>
      </c>
      <c r="H37" s="82">
        <f t="shared" si="3"/>
        <v>0</v>
      </c>
    </row>
    <row r="38" spans="1:8">
      <c r="A38" s="74" t="s">
        <v>183</v>
      </c>
      <c r="B38" s="85">
        <v>189</v>
      </c>
      <c r="C38" s="88"/>
      <c r="D38" s="88"/>
      <c r="E38" s="82" t="e">
        <f t="shared" si="1"/>
        <v>#N/A</v>
      </c>
      <c r="F38" s="82"/>
      <c r="G38" s="82" t="e">
        <f t="shared" si="2"/>
        <v>#N/A</v>
      </c>
      <c r="H38" s="82">
        <f t="shared" si="3"/>
        <v>0</v>
      </c>
    </row>
    <row r="39" spans="1:8">
      <c r="A39" s="74" t="s">
        <v>183</v>
      </c>
      <c r="B39" s="85">
        <v>190</v>
      </c>
      <c r="C39" s="88"/>
      <c r="D39" s="88"/>
      <c r="E39" s="82" t="e">
        <f t="shared" si="1"/>
        <v>#N/A</v>
      </c>
      <c r="F39" s="82"/>
      <c r="G39" s="82" t="e">
        <f t="shared" si="2"/>
        <v>#N/A</v>
      </c>
      <c r="H39" s="82">
        <f t="shared" si="3"/>
        <v>0</v>
      </c>
    </row>
    <row r="40" spans="1:8">
      <c r="A40" s="74" t="s">
        <v>183</v>
      </c>
      <c r="B40" s="85">
        <v>191</v>
      </c>
      <c r="C40" s="88"/>
      <c r="D40" s="88"/>
      <c r="E40" s="82" t="e">
        <f t="shared" si="1"/>
        <v>#N/A</v>
      </c>
      <c r="F40" s="82"/>
      <c r="G40" s="82" t="e">
        <f t="shared" si="2"/>
        <v>#N/A</v>
      </c>
      <c r="H40" s="82">
        <f t="shared" si="3"/>
        <v>0</v>
      </c>
    </row>
    <row r="41" spans="1:8">
      <c r="A41" s="74" t="s">
        <v>183</v>
      </c>
      <c r="B41" s="85">
        <v>192</v>
      </c>
      <c r="C41" s="88"/>
      <c r="D41" s="88"/>
      <c r="E41" s="82" t="e">
        <f t="shared" si="1"/>
        <v>#N/A</v>
      </c>
      <c r="F41" s="82"/>
      <c r="G41" s="82" t="e">
        <f t="shared" si="2"/>
        <v>#N/A</v>
      </c>
      <c r="H41" s="82">
        <f t="shared" si="3"/>
        <v>0</v>
      </c>
    </row>
    <row r="42" spans="1:8">
      <c r="A42" s="74" t="s">
        <v>183</v>
      </c>
      <c r="B42" s="85">
        <v>193</v>
      </c>
      <c r="C42" s="88"/>
      <c r="D42" s="88"/>
      <c r="E42" s="82" t="e">
        <f t="shared" si="1"/>
        <v>#N/A</v>
      </c>
      <c r="F42" s="82"/>
      <c r="G42" s="82" t="e">
        <f t="shared" si="2"/>
        <v>#N/A</v>
      </c>
      <c r="H42" s="82">
        <f t="shared" si="3"/>
        <v>0</v>
      </c>
    </row>
    <row r="43" spans="1:8">
      <c r="A43" s="74" t="s">
        <v>183</v>
      </c>
      <c r="B43" s="85">
        <v>194</v>
      </c>
      <c r="C43" s="88"/>
      <c r="D43" s="88"/>
      <c r="E43" s="82" t="e">
        <f t="shared" si="1"/>
        <v>#N/A</v>
      </c>
      <c r="F43" s="82"/>
      <c r="G43" s="82" t="e">
        <f t="shared" si="2"/>
        <v>#N/A</v>
      </c>
      <c r="H43" s="82">
        <f t="shared" si="3"/>
        <v>0</v>
      </c>
    </row>
    <row r="44" spans="1:8">
      <c r="A44" s="74" t="s">
        <v>183</v>
      </c>
      <c r="B44" s="85">
        <v>195</v>
      </c>
      <c r="C44" s="88"/>
      <c r="D44" s="88"/>
      <c r="E44" s="82" t="e">
        <f t="shared" si="1"/>
        <v>#N/A</v>
      </c>
      <c r="F44" s="82"/>
      <c r="G44" s="82" t="e">
        <f t="shared" si="2"/>
        <v>#N/A</v>
      </c>
      <c r="H44" s="82">
        <f t="shared" si="3"/>
        <v>0</v>
      </c>
    </row>
    <row r="45" spans="1:8">
      <c r="A45" s="74" t="s">
        <v>183</v>
      </c>
      <c r="B45" s="85">
        <v>202</v>
      </c>
      <c r="C45" s="88"/>
      <c r="D45" s="88"/>
      <c r="E45" s="82" t="e">
        <f t="shared" si="1"/>
        <v>#N/A</v>
      </c>
      <c r="F45" s="82"/>
      <c r="G45" s="82" t="e">
        <f t="shared" si="2"/>
        <v>#N/A</v>
      </c>
      <c r="H45" s="82">
        <f t="shared" si="3"/>
        <v>0</v>
      </c>
    </row>
    <row r="46" spans="1:8">
      <c r="A46" s="74" t="s">
        <v>183</v>
      </c>
      <c r="B46" s="85">
        <v>203</v>
      </c>
      <c r="C46" s="88"/>
      <c r="D46" s="88"/>
      <c r="E46" s="82" t="e">
        <f t="shared" si="1"/>
        <v>#N/A</v>
      </c>
      <c r="F46" s="82"/>
      <c r="G46" s="82" t="e">
        <f t="shared" si="2"/>
        <v>#N/A</v>
      </c>
      <c r="H46" s="82">
        <f t="shared" si="3"/>
        <v>0</v>
      </c>
    </row>
    <row r="47" spans="1:8">
      <c r="A47" s="74" t="s">
        <v>183</v>
      </c>
      <c r="B47" s="85">
        <v>208</v>
      </c>
      <c r="C47" s="88"/>
      <c r="D47" s="88"/>
      <c r="E47" s="82" t="e">
        <f t="shared" si="1"/>
        <v>#N/A</v>
      </c>
      <c r="F47" s="82"/>
      <c r="G47" s="82" t="e">
        <f t="shared" si="2"/>
        <v>#N/A</v>
      </c>
      <c r="H47" s="82">
        <f t="shared" si="3"/>
        <v>0</v>
      </c>
    </row>
    <row r="48" spans="1:8">
      <c r="A48" s="74" t="s">
        <v>183</v>
      </c>
      <c r="B48" s="85">
        <v>246</v>
      </c>
      <c r="C48" s="88"/>
      <c r="D48" s="88"/>
      <c r="E48" s="82" t="e">
        <f t="shared" si="1"/>
        <v>#N/A</v>
      </c>
      <c r="F48" s="82"/>
      <c r="G48" s="82" t="e">
        <f t="shared" si="2"/>
        <v>#N/A</v>
      </c>
      <c r="H48" s="82">
        <f t="shared" si="3"/>
        <v>0</v>
      </c>
    </row>
    <row r="49" spans="1:8">
      <c r="A49" s="74" t="s">
        <v>183</v>
      </c>
      <c r="B49" s="85">
        <v>247</v>
      </c>
      <c r="C49" s="88"/>
      <c r="D49" s="88"/>
      <c r="E49" s="82" t="e">
        <f t="shared" si="1"/>
        <v>#N/A</v>
      </c>
      <c r="F49" s="82"/>
      <c r="G49" s="82" t="e">
        <f t="shared" si="2"/>
        <v>#N/A</v>
      </c>
      <c r="H49" s="82">
        <f t="shared" si="3"/>
        <v>0</v>
      </c>
    </row>
    <row r="50" spans="1:8">
      <c r="A50" s="74" t="s">
        <v>183</v>
      </c>
      <c r="B50" s="85">
        <v>280</v>
      </c>
      <c r="C50" s="88"/>
      <c r="D50" s="88"/>
      <c r="E50" s="82" t="e">
        <f t="shared" si="1"/>
        <v>#N/A</v>
      </c>
      <c r="F50" s="82"/>
      <c r="G50" s="82" t="e">
        <f t="shared" si="2"/>
        <v>#N/A</v>
      </c>
      <c r="H50" s="82">
        <f t="shared" si="3"/>
        <v>0</v>
      </c>
    </row>
    <row r="51" spans="1:8">
      <c r="A51" s="74" t="s">
        <v>183</v>
      </c>
      <c r="B51" s="85">
        <v>281</v>
      </c>
      <c r="C51" s="88"/>
      <c r="D51" s="88"/>
      <c r="E51" s="82" t="e">
        <f t="shared" si="1"/>
        <v>#N/A</v>
      </c>
      <c r="F51" s="82"/>
      <c r="G51" s="82" t="e">
        <f t="shared" si="2"/>
        <v>#N/A</v>
      </c>
      <c r="H51" s="82">
        <f t="shared" si="3"/>
        <v>0</v>
      </c>
    </row>
    <row r="52" spans="1:8">
      <c r="A52" s="74" t="s">
        <v>183</v>
      </c>
      <c r="B52" s="85">
        <v>282</v>
      </c>
      <c r="C52" s="88"/>
      <c r="D52" s="88"/>
      <c r="E52" s="82" t="e">
        <f t="shared" si="1"/>
        <v>#N/A</v>
      </c>
      <c r="F52" s="82"/>
      <c r="G52" s="82" t="e">
        <f t="shared" si="2"/>
        <v>#N/A</v>
      </c>
      <c r="H52" s="82">
        <f t="shared" si="3"/>
        <v>0</v>
      </c>
    </row>
    <row r="53" spans="1:8">
      <c r="A53" s="74" t="s">
        <v>183</v>
      </c>
      <c r="B53" s="85">
        <v>286</v>
      </c>
      <c r="C53" s="88"/>
      <c r="D53" s="88"/>
      <c r="E53" s="82" t="e">
        <f t="shared" si="1"/>
        <v>#N/A</v>
      </c>
      <c r="F53" s="82"/>
      <c r="G53" s="82" t="e">
        <f t="shared" si="2"/>
        <v>#N/A</v>
      </c>
      <c r="H53" s="82">
        <f t="shared" si="3"/>
        <v>0</v>
      </c>
    </row>
    <row r="54" spans="1:8">
      <c r="A54" s="74" t="s">
        <v>183</v>
      </c>
      <c r="B54" s="85">
        <v>287</v>
      </c>
      <c r="C54" s="88"/>
      <c r="D54" s="88"/>
      <c r="E54" s="82" t="e">
        <f t="shared" si="1"/>
        <v>#N/A</v>
      </c>
      <c r="F54" s="82"/>
      <c r="G54" s="82" t="e">
        <f t="shared" si="2"/>
        <v>#N/A</v>
      </c>
      <c r="H54" s="82">
        <f t="shared" si="3"/>
        <v>0</v>
      </c>
    </row>
    <row r="55" spans="1:8">
      <c r="A55" s="74" t="s">
        <v>183</v>
      </c>
      <c r="B55" s="85">
        <v>291</v>
      </c>
      <c r="C55" s="88"/>
      <c r="D55" s="88"/>
      <c r="E55" s="82" t="e">
        <f t="shared" si="1"/>
        <v>#N/A</v>
      </c>
      <c r="F55" s="82"/>
      <c r="G55" s="82" t="e">
        <f t="shared" si="2"/>
        <v>#N/A</v>
      </c>
      <c r="H55" s="82">
        <f t="shared" si="3"/>
        <v>0</v>
      </c>
    </row>
    <row r="56" spans="1:8">
      <c r="A56" s="74" t="s">
        <v>183</v>
      </c>
      <c r="B56" s="85">
        <v>292</v>
      </c>
      <c r="C56" s="88"/>
      <c r="D56" s="88"/>
      <c r="E56" s="82" t="e">
        <f t="shared" si="1"/>
        <v>#N/A</v>
      </c>
      <c r="F56" s="82"/>
      <c r="G56" s="82" t="e">
        <f t="shared" si="2"/>
        <v>#N/A</v>
      </c>
      <c r="H56" s="82">
        <f t="shared" si="3"/>
        <v>0</v>
      </c>
    </row>
    <row r="57" spans="1:8">
      <c r="A57" s="74" t="s">
        <v>183</v>
      </c>
      <c r="B57" s="85">
        <v>293</v>
      </c>
      <c r="C57" s="88"/>
      <c r="D57" s="88"/>
      <c r="E57" s="82" t="e">
        <f t="shared" si="1"/>
        <v>#N/A</v>
      </c>
      <c r="F57" s="82"/>
      <c r="G57" s="82" t="e">
        <f t="shared" si="2"/>
        <v>#N/A</v>
      </c>
      <c r="H57" s="82">
        <f t="shared" si="3"/>
        <v>0</v>
      </c>
    </row>
    <row r="58" spans="1:8">
      <c r="A58" s="74" t="s">
        <v>183</v>
      </c>
      <c r="B58" s="85">
        <v>305</v>
      </c>
      <c r="C58" s="88"/>
      <c r="D58" s="88"/>
      <c r="E58" s="82" t="e">
        <f t="shared" si="1"/>
        <v>#N/A</v>
      </c>
      <c r="F58" s="82"/>
      <c r="G58" s="82" t="e">
        <f t="shared" si="2"/>
        <v>#N/A</v>
      </c>
      <c r="H58" s="82">
        <f t="shared" si="3"/>
        <v>0</v>
      </c>
    </row>
    <row r="59" spans="1:8">
      <c r="A59" s="74" t="s">
        <v>183</v>
      </c>
      <c r="B59" s="85">
        <v>308</v>
      </c>
      <c r="C59" s="88"/>
      <c r="D59" s="88"/>
      <c r="E59" s="82" t="e">
        <f t="shared" si="1"/>
        <v>#N/A</v>
      </c>
      <c r="F59" s="82"/>
      <c r="G59" s="82" t="e">
        <f t="shared" si="2"/>
        <v>#N/A</v>
      </c>
      <c r="H59" s="82">
        <f t="shared" si="3"/>
        <v>0</v>
      </c>
    </row>
    <row r="60" spans="1:8">
      <c r="A60" s="74" t="s">
        <v>183</v>
      </c>
      <c r="B60" s="85">
        <v>309</v>
      </c>
      <c r="C60" s="88"/>
      <c r="D60" s="88"/>
      <c r="E60" s="82" t="e">
        <f t="shared" si="1"/>
        <v>#N/A</v>
      </c>
      <c r="F60" s="82"/>
      <c r="G60" s="82" t="e">
        <f t="shared" si="2"/>
        <v>#N/A</v>
      </c>
      <c r="H60" s="82">
        <f t="shared" si="3"/>
        <v>0</v>
      </c>
    </row>
    <row r="61" spans="1:8">
      <c r="A61" s="74" t="s">
        <v>183</v>
      </c>
      <c r="B61" s="85">
        <v>310</v>
      </c>
      <c r="C61" s="88"/>
      <c r="D61" s="88"/>
      <c r="E61" s="82" t="e">
        <f t="shared" si="1"/>
        <v>#N/A</v>
      </c>
      <c r="F61" s="82"/>
      <c r="G61" s="82" t="e">
        <f t="shared" si="2"/>
        <v>#N/A</v>
      </c>
      <c r="H61" s="82">
        <f t="shared" si="3"/>
        <v>0</v>
      </c>
    </row>
    <row r="62" spans="1:8">
      <c r="A62" s="74" t="s">
        <v>183</v>
      </c>
      <c r="B62" s="85">
        <v>312</v>
      </c>
      <c r="C62" s="88"/>
      <c r="D62" s="88"/>
      <c r="E62" s="82" t="e">
        <f t="shared" si="1"/>
        <v>#N/A</v>
      </c>
      <c r="F62" s="82"/>
      <c r="G62" s="82" t="e">
        <f t="shared" si="2"/>
        <v>#N/A</v>
      </c>
      <c r="H62" s="82">
        <f t="shared" si="3"/>
        <v>0</v>
      </c>
    </row>
    <row r="63" spans="1:8">
      <c r="A63" s="74" t="s">
        <v>183</v>
      </c>
      <c r="B63" s="85">
        <v>313</v>
      </c>
      <c r="C63" s="88"/>
      <c r="D63" s="88"/>
      <c r="E63" s="82" t="e">
        <f t="shared" si="1"/>
        <v>#N/A</v>
      </c>
      <c r="F63" s="82"/>
      <c r="G63" s="82" t="e">
        <f t="shared" si="2"/>
        <v>#N/A</v>
      </c>
      <c r="H63" s="82">
        <f t="shared" si="3"/>
        <v>0</v>
      </c>
    </row>
    <row r="64" spans="1:8">
      <c r="A64" s="74" t="s">
        <v>183</v>
      </c>
      <c r="B64" s="85">
        <v>314</v>
      </c>
      <c r="C64" s="88"/>
      <c r="D64" s="88"/>
      <c r="E64" s="82" t="e">
        <f t="shared" si="1"/>
        <v>#N/A</v>
      </c>
      <c r="F64" s="82"/>
      <c r="G64" s="82" t="e">
        <f t="shared" si="2"/>
        <v>#N/A</v>
      </c>
      <c r="H64" s="82">
        <f t="shared" si="3"/>
        <v>0</v>
      </c>
    </row>
    <row r="65" spans="1:8">
      <c r="A65" s="74" t="s">
        <v>183</v>
      </c>
      <c r="B65" s="85">
        <v>329</v>
      </c>
      <c r="C65" s="88"/>
      <c r="D65" s="88"/>
      <c r="E65" s="82" t="e">
        <f t="shared" si="1"/>
        <v>#N/A</v>
      </c>
      <c r="F65" s="82"/>
      <c r="G65" s="82" t="e">
        <f t="shared" si="2"/>
        <v>#N/A</v>
      </c>
      <c r="H65" s="82">
        <f t="shared" si="3"/>
        <v>0</v>
      </c>
    </row>
    <row r="66" spans="1:8">
      <c r="A66" s="74" t="s">
        <v>183</v>
      </c>
      <c r="B66" s="85">
        <v>330</v>
      </c>
      <c r="C66" s="88"/>
      <c r="D66" s="88"/>
      <c r="E66" s="82" t="e">
        <f t="shared" si="1"/>
        <v>#N/A</v>
      </c>
      <c r="F66" s="82"/>
      <c r="G66" s="82" t="e">
        <f t="shared" si="2"/>
        <v>#N/A</v>
      </c>
      <c r="H66" s="82">
        <f t="shared" si="3"/>
        <v>0</v>
      </c>
    </row>
    <row r="67" spans="1:8">
      <c r="A67" s="74" t="s">
        <v>183</v>
      </c>
      <c r="B67" s="85">
        <v>331</v>
      </c>
      <c r="C67" s="88"/>
      <c r="D67" s="88"/>
      <c r="E67" s="82" t="e">
        <f t="shared" si="1"/>
        <v>#N/A</v>
      </c>
      <c r="F67" s="82"/>
      <c r="G67" s="82" t="e">
        <f t="shared" si="2"/>
        <v>#N/A</v>
      </c>
      <c r="H67" s="82">
        <f t="shared" si="3"/>
        <v>0</v>
      </c>
    </row>
    <row r="68" spans="1:8">
      <c r="A68" s="74" t="s">
        <v>183</v>
      </c>
      <c r="B68" s="85">
        <v>372</v>
      </c>
      <c r="C68" s="88"/>
      <c r="D68" s="88"/>
      <c r="E68" s="82" t="e">
        <f t="shared" si="1"/>
        <v>#N/A</v>
      </c>
      <c r="F68" s="82"/>
      <c r="G68" s="82" t="e">
        <f t="shared" si="2"/>
        <v>#N/A</v>
      </c>
      <c r="H68" s="82">
        <f t="shared" si="3"/>
        <v>0</v>
      </c>
    </row>
    <row r="69" spans="1:8">
      <c r="A69" s="74" t="s">
        <v>183</v>
      </c>
      <c r="B69" s="85">
        <v>377</v>
      </c>
      <c r="C69" s="88"/>
      <c r="D69" s="88"/>
      <c r="E69" s="82" t="e">
        <f t="shared" si="1"/>
        <v>#N/A</v>
      </c>
      <c r="F69" s="82"/>
      <c r="G69" s="82" t="e">
        <f t="shared" si="2"/>
        <v>#N/A</v>
      </c>
      <c r="H69" s="82">
        <f t="shared" si="3"/>
        <v>0</v>
      </c>
    </row>
    <row r="70" spans="1:8">
      <c r="A70" s="74" t="s">
        <v>183</v>
      </c>
      <c r="B70" s="85">
        <v>378</v>
      </c>
      <c r="C70" s="88"/>
      <c r="D70" s="88"/>
      <c r="E70" s="82" t="e">
        <f t="shared" si="1"/>
        <v>#N/A</v>
      </c>
      <c r="F70" s="82"/>
      <c r="G70" s="82" t="e">
        <f t="shared" si="2"/>
        <v>#N/A</v>
      </c>
      <c r="H70" s="82">
        <f t="shared" si="3"/>
        <v>0</v>
      </c>
    </row>
    <row r="71" spans="1:8">
      <c r="A71" s="74" t="s">
        <v>183</v>
      </c>
      <c r="B71" s="85">
        <v>389</v>
      </c>
      <c r="C71" s="88"/>
      <c r="D71" s="88"/>
      <c r="E71" s="82" t="e">
        <f t="shared" si="1"/>
        <v>#N/A</v>
      </c>
      <c r="F71" s="82"/>
      <c r="G71" s="82" t="e">
        <f t="shared" si="2"/>
        <v>#N/A</v>
      </c>
      <c r="H71" s="82">
        <f t="shared" si="3"/>
        <v>0</v>
      </c>
    </row>
    <row r="72" spans="1:8">
      <c r="A72" s="74" t="s">
        <v>183</v>
      </c>
      <c r="B72" s="85">
        <v>390</v>
      </c>
      <c r="C72" s="88"/>
      <c r="D72" s="88"/>
      <c r="E72" s="82" t="e">
        <f t="shared" si="1"/>
        <v>#N/A</v>
      </c>
      <c r="F72" s="82"/>
      <c r="G72" s="82" t="e">
        <f t="shared" si="2"/>
        <v>#N/A</v>
      </c>
      <c r="H72" s="82">
        <f t="shared" si="3"/>
        <v>0</v>
      </c>
    </row>
    <row r="73" spans="1:8">
      <c r="A73" s="74" t="s">
        <v>183</v>
      </c>
      <c r="B73" s="85">
        <v>391</v>
      </c>
      <c r="C73" s="88"/>
      <c r="D73" s="88"/>
      <c r="E73" s="82" t="e">
        <f t="shared" si="1"/>
        <v>#N/A</v>
      </c>
      <c r="F73" s="82"/>
      <c r="G73" s="82" t="e">
        <f t="shared" si="2"/>
        <v>#N/A</v>
      </c>
      <c r="H73" s="82">
        <f t="shared" si="3"/>
        <v>0</v>
      </c>
    </row>
    <row r="74" spans="1:8">
      <c r="A74" s="74" t="s">
        <v>183</v>
      </c>
      <c r="B74" s="85">
        <v>392</v>
      </c>
      <c r="C74" s="88"/>
      <c r="D74" s="88"/>
      <c r="E74" s="82" t="e">
        <f t="shared" si="1"/>
        <v>#N/A</v>
      </c>
      <c r="F74" s="82"/>
      <c r="G74" s="82" t="e">
        <f t="shared" si="2"/>
        <v>#N/A</v>
      </c>
      <c r="H74" s="82">
        <f t="shared" si="3"/>
        <v>0</v>
      </c>
    </row>
    <row r="75" spans="1:8">
      <c r="A75" s="74" t="s">
        <v>183</v>
      </c>
      <c r="B75" s="85">
        <v>394</v>
      </c>
      <c r="C75" s="88"/>
      <c r="D75" s="88"/>
      <c r="E75" s="82" t="e">
        <f t="shared" si="1"/>
        <v>#N/A</v>
      </c>
      <c r="F75" s="82"/>
      <c r="G75" s="82" t="e">
        <f t="shared" si="2"/>
        <v>#N/A</v>
      </c>
      <c r="H75" s="82">
        <f t="shared" si="3"/>
        <v>0</v>
      </c>
    </row>
    <row r="76" spans="1:8">
      <c r="A76" s="74" t="s">
        <v>183</v>
      </c>
      <c r="B76" s="85">
        <v>418</v>
      </c>
      <c r="C76" s="88"/>
      <c r="D76" s="88"/>
      <c r="E76" s="82" t="e">
        <f t="shared" si="1"/>
        <v>#N/A</v>
      </c>
      <c r="F76" s="82"/>
      <c r="G76" s="82" t="e">
        <f t="shared" si="2"/>
        <v>#N/A</v>
      </c>
      <c r="H76" s="82">
        <f t="shared" si="3"/>
        <v>0</v>
      </c>
    </row>
    <row r="77" spans="1:8">
      <c r="A77" s="74" t="s">
        <v>183</v>
      </c>
      <c r="B77" s="85">
        <v>419</v>
      </c>
      <c r="C77" s="88"/>
      <c r="D77" s="88"/>
      <c r="E77" s="82" t="e">
        <f t="shared" si="1"/>
        <v>#N/A</v>
      </c>
      <c r="F77" s="82"/>
      <c r="G77" s="82" t="e">
        <f t="shared" si="2"/>
        <v>#N/A</v>
      </c>
      <c r="H77" s="82">
        <f t="shared" si="3"/>
        <v>0</v>
      </c>
    </row>
    <row r="78" spans="1:8">
      <c r="A78" s="74" t="s">
        <v>183</v>
      </c>
      <c r="B78" s="85">
        <v>439</v>
      </c>
      <c r="C78" s="88"/>
      <c r="D78" s="88"/>
      <c r="E78" s="82" t="e">
        <f t="shared" si="1"/>
        <v>#N/A</v>
      </c>
      <c r="F78" s="82"/>
      <c r="G78" s="82" t="e">
        <f t="shared" si="2"/>
        <v>#N/A</v>
      </c>
      <c r="H78" s="82">
        <f t="shared" si="3"/>
        <v>0</v>
      </c>
    </row>
    <row r="79" spans="1:8">
      <c r="A79" s="74" t="s">
        <v>183</v>
      </c>
      <c r="B79" s="85">
        <v>440</v>
      </c>
      <c r="C79" s="88"/>
      <c r="D79" s="88"/>
      <c r="E79" s="82" t="e">
        <f t="shared" si="1"/>
        <v>#N/A</v>
      </c>
      <c r="F79" s="82"/>
      <c r="G79" s="82" t="e">
        <f t="shared" si="2"/>
        <v>#N/A</v>
      </c>
      <c r="H79" s="82">
        <f t="shared" si="3"/>
        <v>0</v>
      </c>
    </row>
    <row r="80" spans="1:8">
      <c r="A80" s="74" t="s">
        <v>183</v>
      </c>
      <c r="B80" s="85">
        <v>455</v>
      </c>
      <c r="C80" s="88"/>
      <c r="D80" s="88"/>
      <c r="E80" s="82" t="e">
        <f t="shared" si="1"/>
        <v>#N/A</v>
      </c>
      <c r="F80" s="82"/>
      <c r="G80" s="82" t="e">
        <f t="shared" si="2"/>
        <v>#N/A</v>
      </c>
      <c r="H80" s="82">
        <f t="shared" si="3"/>
        <v>0</v>
      </c>
    </row>
    <row r="81" spans="1:8">
      <c r="A81" s="74" t="s">
        <v>183</v>
      </c>
      <c r="B81" s="85">
        <v>460</v>
      </c>
      <c r="C81" s="88"/>
      <c r="D81" s="88"/>
      <c r="E81" s="82" t="e">
        <f t="shared" si="1"/>
        <v>#N/A</v>
      </c>
      <c r="F81" s="82"/>
      <c r="G81" s="82" t="e">
        <f t="shared" si="2"/>
        <v>#N/A</v>
      </c>
      <c r="H81" s="82">
        <f t="shared" si="3"/>
        <v>0</v>
      </c>
    </row>
    <row r="82" spans="1:8">
      <c r="A82" s="74" t="s">
        <v>183</v>
      </c>
      <c r="B82" s="85">
        <v>470</v>
      </c>
      <c r="C82" s="88"/>
      <c r="D82" s="88"/>
      <c r="E82" s="82" t="e">
        <f t="shared" si="1"/>
        <v>#N/A</v>
      </c>
      <c r="F82" s="82"/>
      <c r="G82" s="82" t="e">
        <f t="shared" si="2"/>
        <v>#N/A</v>
      </c>
      <c r="H82" s="82">
        <f t="shared" si="3"/>
        <v>0</v>
      </c>
    </row>
    <row r="83" spans="1:8">
      <c r="A83" s="74" t="s">
        <v>183</v>
      </c>
      <c r="B83" s="85">
        <v>481</v>
      </c>
      <c r="C83" s="88"/>
      <c r="D83" s="88"/>
      <c r="E83" s="82" t="e">
        <f t="shared" si="1"/>
        <v>#N/A</v>
      </c>
      <c r="F83" s="82"/>
      <c r="G83" s="82" t="e">
        <f t="shared" si="2"/>
        <v>#N/A</v>
      </c>
      <c r="H83" s="82">
        <f t="shared" si="3"/>
        <v>0</v>
      </c>
    </row>
    <row r="84" spans="1:8">
      <c r="A84" s="74" t="s">
        <v>183</v>
      </c>
      <c r="B84" s="85">
        <v>483</v>
      </c>
      <c r="C84" s="88"/>
      <c r="D84" s="88"/>
      <c r="E84" s="82" t="e">
        <f t="shared" si="1"/>
        <v>#N/A</v>
      </c>
      <c r="F84" s="82"/>
      <c r="G84" s="82" t="e">
        <f t="shared" si="2"/>
        <v>#N/A</v>
      </c>
      <c r="H84" s="82">
        <f t="shared" si="3"/>
        <v>0</v>
      </c>
    </row>
    <row r="85" spans="1:8">
      <c r="A85" s="74" t="s">
        <v>183</v>
      </c>
      <c r="B85" s="85">
        <v>552</v>
      </c>
      <c r="C85" s="88"/>
      <c r="D85" s="88"/>
      <c r="E85" s="82" t="e">
        <f t="shared" si="1"/>
        <v>#N/A</v>
      </c>
      <c r="F85" s="82"/>
      <c r="G85" s="82" t="e">
        <f t="shared" si="2"/>
        <v>#N/A</v>
      </c>
      <c r="H85" s="82">
        <f t="shared" si="3"/>
        <v>0</v>
      </c>
    </row>
    <row r="86" spans="1:8">
      <c r="A86" s="74" t="s">
        <v>183</v>
      </c>
      <c r="B86" s="85">
        <v>560</v>
      </c>
      <c r="C86" s="88"/>
      <c r="D86" s="88"/>
      <c r="E86" s="82" t="e">
        <f t="shared" si="1"/>
        <v>#N/A</v>
      </c>
      <c r="F86" s="82"/>
      <c r="G86" s="82" t="e">
        <f t="shared" si="2"/>
        <v>#N/A</v>
      </c>
      <c r="H86" s="82">
        <f t="shared" si="3"/>
        <v>0</v>
      </c>
    </row>
    <row r="87" spans="1:8">
      <c r="A87" s="74" t="s">
        <v>183</v>
      </c>
      <c r="B87" s="85">
        <v>603</v>
      </c>
      <c r="C87" s="88"/>
      <c r="D87" s="88"/>
      <c r="E87" s="82" t="e">
        <f t="shared" si="1"/>
        <v>#N/A</v>
      </c>
      <c r="F87" s="82"/>
      <c r="G87" s="82" t="e">
        <f t="shared" si="2"/>
        <v>#N/A</v>
      </c>
      <c r="H87" s="82">
        <f t="shared" si="3"/>
        <v>0</v>
      </c>
    </row>
    <row r="88" spans="1:8">
      <c r="A88" s="74" t="s">
        <v>183</v>
      </c>
      <c r="B88" s="85">
        <v>621</v>
      </c>
      <c r="C88" s="88"/>
      <c r="D88" s="88"/>
      <c r="E88" s="82" t="e">
        <f t="shared" si="1"/>
        <v>#N/A</v>
      </c>
      <c r="F88" s="82"/>
      <c r="G88" s="82" t="e">
        <f t="shared" si="2"/>
        <v>#N/A</v>
      </c>
      <c r="H88" s="82">
        <f t="shared" si="3"/>
        <v>0</v>
      </c>
    </row>
    <row r="89" spans="1:8">
      <c r="A89" s="74" t="s">
        <v>183</v>
      </c>
      <c r="B89" s="85">
        <v>637</v>
      </c>
      <c r="C89" s="88"/>
      <c r="D89" s="88"/>
      <c r="E89" s="82" t="e">
        <f t="shared" si="1"/>
        <v>#N/A</v>
      </c>
      <c r="F89" s="82"/>
      <c r="G89" s="82" t="e">
        <f t="shared" si="2"/>
        <v>#N/A</v>
      </c>
      <c r="H89" s="82">
        <f t="shared" si="3"/>
        <v>0</v>
      </c>
    </row>
    <row r="90" spans="1:8">
      <c r="A90" s="74" t="s">
        <v>183</v>
      </c>
      <c r="B90" s="85">
        <v>638</v>
      </c>
      <c r="C90" s="88"/>
      <c r="D90" s="88"/>
      <c r="E90" s="82" t="e">
        <f t="shared" si="1"/>
        <v>#N/A</v>
      </c>
      <c r="F90" s="82"/>
      <c r="G90" s="82" t="e">
        <f t="shared" si="2"/>
        <v>#N/A</v>
      </c>
      <c r="H90" s="82">
        <f t="shared" si="3"/>
        <v>0</v>
      </c>
    </row>
    <row r="91" spans="1:8">
      <c r="A91" s="74" t="s">
        <v>183</v>
      </c>
      <c r="B91" s="85">
        <v>639</v>
      </c>
      <c r="C91" s="88"/>
      <c r="D91" s="88"/>
      <c r="E91" s="82" t="e">
        <f t="shared" si="1"/>
        <v>#N/A</v>
      </c>
      <c r="F91" s="82"/>
      <c r="G91" s="82" t="e">
        <f t="shared" si="2"/>
        <v>#N/A</v>
      </c>
      <c r="H91" s="82">
        <f t="shared" si="3"/>
        <v>0</v>
      </c>
    </row>
    <row r="92" spans="1:8">
      <c r="A92" s="74" t="s">
        <v>183</v>
      </c>
      <c r="B92" s="85">
        <v>640</v>
      </c>
      <c r="C92" s="88"/>
      <c r="D92" s="88"/>
      <c r="E92" s="82" t="e">
        <f t="shared" ref="E92:E126" si="4">D92*$G$5</f>
        <v>#N/A</v>
      </c>
      <c r="F92" s="82"/>
      <c r="G92" s="82" t="e">
        <f t="shared" ref="G92:G126" si="5">E92*(1-$G$4)/(1+$G$6)/(1+$G$7)</f>
        <v>#N/A</v>
      </c>
      <c r="H92" s="82">
        <f t="shared" ref="H92:H126" si="6">IFERROR((G92/C92),0)</f>
        <v>0</v>
      </c>
    </row>
    <row r="93" spans="1:8">
      <c r="A93" s="74" t="s">
        <v>183</v>
      </c>
      <c r="B93" s="85">
        <v>641</v>
      </c>
      <c r="C93" s="88"/>
      <c r="D93" s="88"/>
      <c r="E93" s="82" t="e">
        <f t="shared" si="4"/>
        <v>#N/A</v>
      </c>
      <c r="F93" s="82"/>
      <c r="G93" s="82" t="e">
        <f t="shared" si="5"/>
        <v>#N/A</v>
      </c>
      <c r="H93" s="82">
        <f t="shared" si="6"/>
        <v>0</v>
      </c>
    </row>
    <row r="94" spans="1:8">
      <c r="A94" s="74" t="s">
        <v>183</v>
      </c>
      <c r="B94" s="85">
        <v>682</v>
      </c>
      <c r="C94" s="88"/>
      <c r="D94" s="88"/>
      <c r="E94" s="82" t="e">
        <f t="shared" si="4"/>
        <v>#N/A</v>
      </c>
      <c r="F94" s="82"/>
      <c r="G94" s="82" t="e">
        <f t="shared" si="5"/>
        <v>#N/A</v>
      </c>
      <c r="H94" s="82">
        <f t="shared" si="6"/>
        <v>0</v>
      </c>
    </row>
    <row r="95" spans="1:8">
      <c r="A95" s="74" t="s">
        <v>183</v>
      </c>
      <c r="B95" s="85">
        <v>683</v>
      </c>
      <c r="C95" s="88"/>
      <c r="D95" s="88"/>
      <c r="E95" s="82" t="e">
        <f t="shared" si="4"/>
        <v>#N/A</v>
      </c>
      <c r="F95" s="82"/>
      <c r="G95" s="82" t="e">
        <f t="shared" si="5"/>
        <v>#N/A</v>
      </c>
      <c r="H95" s="82">
        <f t="shared" si="6"/>
        <v>0</v>
      </c>
    </row>
    <row r="96" spans="1:8">
      <c r="A96" s="74" t="s">
        <v>183</v>
      </c>
      <c r="B96" s="85">
        <v>689</v>
      </c>
      <c r="C96" s="88"/>
      <c r="D96" s="88"/>
      <c r="E96" s="82" t="e">
        <f t="shared" si="4"/>
        <v>#N/A</v>
      </c>
      <c r="F96" s="82"/>
      <c r="G96" s="82" t="e">
        <f t="shared" si="5"/>
        <v>#N/A</v>
      </c>
      <c r="H96" s="82">
        <f t="shared" si="6"/>
        <v>0</v>
      </c>
    </row>
    <row r="97" spans="1:8">
      <c r="A97" s="74" t="s">
        <v>183</v>
      </c>
      <c r="B97" s="85">
        <v>690</v>
      </c>
      <c r="C97" s="88"/>
      <c r="D97" s="88"/>
      <c r="E97" s="82" t="e">
        <f t="shared" si="4"/>
        <v>#N/A</v>
      </c>
      <c r="F97" s="82"/>
      <c r="G97" s="82" t="e">
        <f t="shared" si="5"/>
        <v>#N/A</v>
      </c>
      <c r="H97" s="82">
        <f t="shared" si="6"/>
        <v>0</v>
      </c>
    </row>
    <row r="98" spans="1:8">
      <c r="A98" s="74" t="s">
        <v>183</v>
      </c>
      <c r="B98" s="85">
        <v>698</v>
      </c>
      <c r="C98" s="88"/>
      <c r="D98" s="88"/>
      <c r="E98" s="82" t="e">
        <f t="shared" si="4"/>
        <v>#N/A</v>
      </c>
      <c r="F98" s="82"/>
      <c r="G98" s="82" t="e">
        <f t="shared" si="5"/>
        <v>#N/A</v>
      </c>
      <c r="H98" s="82">
        <f t="shared" si="6"/>
        <v>0</v>
      </c>
    </row>
    <row r="99" spans="1:8">
      <c r="A99" s="74" t="s">
        <v>183</v>
      </c>
      <c r="B99" s="85">
        <v>699</v>
      </c>
      <c r="C99" s="88"/>
      <c r="D99" s="88"/>
      <c r="E99" s="82" t="e">
        <f t="shared" si="4"/>
        <v>#N/A</v>
      </c>
      <c r="F99" s="82"/>
      <c r="G99" s="82" t="e">
        <f t="shared" si="5"/>
        <v>#N/A</v>
      </c>
      <c r="H99" s="82">
        <f t="shared" si="6"/>
        <v>0</v>
      </c>
    </row>
    <row r="100" spans="1:8">
      <c r="A100" s="74" t="s">
        <v>183</v>
      </c>
      <c r="B100" s="85">
        <v>743</v>
      </c>
      <c r="C100" s="88"/>
      <c r="D100" s="88"/>
      <c r="E100" s="82" t="e">
        <f t="shared" si="4"/>
        <v>#N/A</v>
      </c>
      <c r="F100" s="82"/>
      <c r="G100" s="82" t="e">
        <f t="shared" si="5"/>
        <v>#N/A</v>
      </c>
      <c r="H100" s="82">
        <f t="shared" si="6"/>
        <v>0</v>
      </c>
    </row>
    <row r="101" spans="1:8">
      <c r="A101" s="74" t="s">
        <v>183</v>
      </c>
      <c r="B101" s="85">
        <v>784</v>
      </c>
      <c r="C101" s="88"/>
      <c r="D101" s="88"/>
      <c r="E101" s="82" t="e">
        <f t="shared" si="4"/>
        <v>#N/A</v>
      </c>
      <c r="F101" s="82"/>
      <c r="G101" s="82" t="e">
        <f t="shared" si="5"/>
        <v>#N/A</v>
      </c>
      <c r="H101" s="82">
        <f t="shared" si="6"/>
        <v>0</v>
      </c>
    </row>
    <row r="102" spans="1:8">
      <c r="A102" s="74" t="s">
        <v>183</v>
      </c>
      <c r="B102" s="85">
        <v>785</v>
      </c>
      <c r="C102" s="88"/>
      <c r="D102" s="88"/>
      <c r="E102" s="82" t="e">
        <f t="shared" si="4"/>
        <v>#N/A</v>
      </c>
      <c r="F102" s="82"/>
      <c r="G102" s="82" t="e">
        <f t="shared" si="5"/>
        <v>#N/A</v>
      </c>
      <c r="H102" s="82">
        <f t="shared" si="6"/>
        <v>0</v>
      </c>
    </row>
    <row r="103" spans="1:8">
      <c r="A103" s="74" t="s">
        <v>183</v>
      </c>
      <c r="B103" s="85">
        <v>789</v>
      </c>
      <c r="C103" s="88"/>
      <c r="D103" s="88"/>
      <c r="E103" s="82" t="e">
        <f t="shared" si="4"/>
        <v>#N/A</v>
      </c>
      <c r="F103" s="82"/>
      <c r="G103" s="82" t="e">
        <f t="shared" si="5"/>
        <v>#N/A</v>
      </c>
      <c r="H103" s="82">
        <f t="shared" si="6"/>
        <v>0</v>
      </c>
    </row>
    <row r="104" spans="1:8">
      <c r="A104" s="74" t="s">
        <v>183</v>
      </c>
      <c r="B104" s="85">
        <v>790</v>
      </c>
      <c r="C104" s="88"/>
      <c r="D104" s="88"/>
      <c r="E104" s="82" t="e">
        <f t="shared" si="4"/>
        <v>#N/A</v>
      </c>
      <c r="F104" s="82"/>
      <c r="G104" s="82" t="e">
        <f t="shared" si="5"/>
        <v>#N/A</v>
      </c>
      <c r="H104" s="82">
        <f t="shared" si="6"/>
        <v>0</v>
      </c>
    </row>
    <row r="105" spans="1:8">
      <c r="A105" s="74" t="s">
        <v>183</v>
      </c>
      <c r="B105" s="85">
        <v>791</v>
      </c>
      <c r="C105" s="88"/>
      <c r="D105" s="88"/>
      <c r="E105" s="82" t="e">
        <f t="shared" si="4"/>
        <v>#N/A</v>
      </c>
      <c r="F105" s="82"/>
      <c r="G105" s="82" t="e">
        <f t="shared" si="5"/>
        <v>#N/A</v>
      </c>
      <c r="H105" s="82">
        <f t="shared" si="6"/>
        <v>0</v>
      </c>
    </row>
    <row r="106" spans="1:8">
      <c r="A106" s="74" t="s">
        <v>183</v>
      </c>
      <c r="B106" s="85">
        <v>792</v>
      </c>
      <c r="C106" s="88"/>
      <c r="D106" s="88"/>
      <c r="E106" s="82" t="e">
        <f t="shared" si="4"/>
        <v>#N/A</v>
      </c>
      <c r="F106" s="82"/>
      <c r="G106" s="82" t="e">
        <f t="shared" si="5"/>
        <v>#N/A</v>
      </c>
      <c r="H106" s="82">
        <f t="shared" si="6"/>
        <v>0</v>
      </c>
    </row>
    <row r="107" spans="1:8">
      <c r="A107" s="74" t="s">
        <v>183</v>
      </c>
      <c r="B107" s="85">
        <v>793</v>
      </c>
      <c r="C107" s="88"/>
      <c r="D107" s="88"/>
      <c r="E107" s="82" t="e">
        <f t="shared" si="4"/>
        <v>#N/A</v>
      </c>
      <c r="F107" s="82"/>
      <c r="G107" s="82" t="e">
        <f t="shared" si="5"/>
        <v>#N/A</v>
      </c>
      <c r="H107" s="82">
        <f t="shared" si="6"/>
        <v>0</v>
      </c>
    </row>
    <row r="108" spans="1:8">
      <c r="A108" s="74" t="s">
        <v>183</v>
      </c>
      <c r="B108" s="85">
        <v>794</v>
      </c>
      <c r="C108" s="88"/>
      <c r="D108" s="88"/>
      <c r="E108" s="82" t="e">
        <f t="shared" si="4"/>
        <v>#N/A</v>
      </c>
      <c r="F108" s="82"/>
      <c r="G108" s="82" t="e">
        <f t="shared" si="5"/>
        <v>#N/A</v>
      </c>
      <c r="H108" s="82">
        <f t="shared" si="6"/>
        <v>0</v>
      </c>
    </row>
    <row r="109" spans="1:8">
      <c r="A109" s="74" t="s">
        <v>183</v>
      </c>
      <c r="B109" s="85">
        <v>795</v>
      </c>
      <c r="C109" s="88"/>
      <c r="D109" s="88"/>
      <c r="E109" s="82" t="e">
        <f t="shared" si="4"/>
        <v>#N/A</v>
      </c>
      <c r="F109" s="82"/>
      <c r="G109" s="82" t="e">
        <f t="shared" si="5"/>
        <v>#N/A</v>
      </c>
      <c r="H109" s="82">
        <f t="shared" si="6"/>
        <v>0</v>
      </c>
    </row>
    <row r="110" spans="1:8">
      <c r="A110" s="74" t="s">
        <v>183</v>
      </c>
      <c r="B110" s="85">
        <v>796</v>
      </c>
      <c r="C110" s="88"/>
      <c r="D110" s="88"/>
      <c r="E110" s="82" t="e">
        <f t="shared" si="4"/>
        <v>#N/A</v>
      </c>
      <c r="F110" s="82"/>
      <c r="G110" s="82" t="e">
        <f t="shared" si="5"/>
        <v>#N/A</v>
      </c>
      <c r="H110" s="82">
        <f t="shared" si="6"/>
        <v>0</v>
      </c>
    </row>
    <row r="111" spans="1:8">
      <c r="A111" s="74" t="s">
        <v>183</v>
      </c>
      <c r="B111" s="85">
        <v>807</v>
      </c>
      <c r="C111" s="88"/>
      <c r="D111" s="88"/>
      <c r="E111" s="82" t="e">
        <f t="shared" si="4"/>
        <v>#N/A</v>
      </c>
      <c r="F111" s="82"/>
      <c r="G111" s="82" t="e">
        <f t="shared" si="5"/>
        <v>#N/A</v>
      </c>
      <c r="H111" s="82">
        <f t="shared" si="6"/>
        <v>0</v>
      </c>
    </row>
    <row r="112" spans="1:8">
      <c r="A112" s="74" t="s">
        <v>183</v>
      </c>
      <c r="B112" s="85">
        <v>811</v>
      </c>
      <c r="C112" s="88"/>
      <c r="D112" s="88"/>
      <c r="E112" s="82" t="e">
        <f t="shared" si="4"/>
        <v>#N/A</v>
      </c>
      <c r="F112" s="82"/>
      <c r="G112" s="82" t="e">
        <f t="shared" si="5"/>
        <v>#N/A</v>
      </c>
      <c r="H112" s="82">
        <f t="shared" si="6"/>
        <v>0</v>
      </c>
    </row>
    <row r="113" spans="1:8">
      <c r="A113" s="74" t="s">
        <v>183</v>
      </c>
      <c r="B113" s="85">
        <v>812</v>
      </c>
      <c r="C113" s="88"/>
      <c r="D113" s="88"/>
      <c r="E113" s="82" t="e">
        <f t="shared" si="4"/>
        <v>#N/A</v>
      </c>
      <c r="F113" s="82"/>
      <c r="G113" s="82" t="e">
        <f t="shared" si="5"/>
        <v>#N/A</v>
      </c>
      <c r="H113" s="82">
        <f t="shared" si="6"/>
        <v>0</v>
      </c>
    </row>
    <row r="114" spans="1:8">
      <c r="A114" s="74" t="s">
        <v>183</v>
      </c>
      <c r="B114" s="85">
        <v>847</v>
      </c>
      <c r="C114" s="88"/>
      <c r="D114" s="88"/>
      <c r="E114" s="82" t="e">
        <f t="shared" si="4"/>
        <v>#N/A</v>
      </c>
      <c r="F114" s="82"/>
      <c r="G114" s="82" t="e">
        <f t="shared" si="5"/>
        <v>#N/A</v>
      </c>
      <c r="H114" s="82">
        <f t="shared" si="6"/>
        <v>0</v>
      </c>
    </row>
    <row r="115" spans="1:8">
      <c r="A115" s="74" t="s">
        <v>183</v>
      </c>
      <c r="B115" s="85">
        <v>853</v>
      </c>
      <c r="C115" s="88"/>
      <c r="D115" s="88"/>
      <c r="E115" s="82" t="e">
        <f t="shared" si="4"/>
        <v>#N/A</v>
      </c>
      <c r="F115" s="82"/>
      <c r="G115" s="82" t="e">
        <f t="shared" si="5"/>
        <v>#N/A</v>
      </c>
      <c r="H115" s="82">
        <f t="shared" si="6"/>
        <v>0</v>
      </c>
    </row>
    <row r="116" spans="1:8">
      <c r="A116" s="74" t="s">
        <v>183</v>
      </c>
      <c r="B116" s="85">
        <v>854</v>
      </c>
      <c r="C116" s="88"/>
      <c r="D116" s="88"/>
      <c r="E116" s="82" t="e">
        <f t="shared" si="4"/>
        <v>#N/A</v>
      </c>
      <c r="F116" s="82"/>
      <c r="G116" s="82" t="e">
        <f t="shared" si="5"/>
        <v>#N/A</v>
      </c>
      <c r="H116" s="82">
        <f t="shared" si="6"/>
        <v>0</v>
      </c>
    </row>
    <row r="117" spans="1:8">
      <c r="A117" s="74" t="s">
        <v>183</v>
      </c>
      <c r="B117" s="85">
        <v>871</v>
      </c>
      <c r="C117" s="88"/>
      <c r="D117" s="88"/>
      <c r="E117" s="82" t="e">
        <f t="shared" si="4"/>
        <v>#N/A</v>
      </c>
      <c r="F117" s="82"/>
      <c r="G117" s="82" t="e">
        <f t="shared" si="5"/>
        <v>#N/A</v>
      </c>
      <c r="H117" s="82">
        <f t="shared" si="6"/>
        <v>0</v>
      </c>
    </row>
    <row r="118" spans="1:8">
      <c r="A118" s="74" t="s">
        <v>183</v>
      </c>
      <c r="B118" s="85">
        <v>872</v>
      </c>
      <c r="C118" s="88"/>
      <c r="D118" s="88"/>
      <c r="E118" s="82" t="e">
        <f t="shared" si="4"/>
        <v>#N/A</v>
      </c>
      <c r="F118" s="82"/>
      <c r="G118" s="82" t="e">
        <f t="shared" si="5"/>
        <v>#N/A</v>
      </c>
      <c r="H118" s="82">
        <f t="shared" si="6"/>
        <v>0</v>
      </c>
    </row>
    <row r="119" spans="1:8">
      <c r="A119" s="74" t="s">
        <v>183</v>
      </c>
      <c r="B119" s="85">
        <v>881</v>
      </c>
      <c r="C119" s="88"/>
      <c r="D119" s="88"/>
      <c r="E119" s="82" t="e">
        <f t="shared" si="4"/>
        <v>#N/A</v>
      </c>
      <c r="F119" s="82"/>
      <c r="G119" s="82" t="e">
        <f t="shared" si="5"/>
        <v>#N/A</v>
      </c>
      <c r="H119" s="82">
        <f t="shared" si="6"/>
        <v>0</v>
      </c>
    </row>
    <row r="120" spans="1:8">
      <c r="A120" s="74" t="s">
        <v>183</v>
      </c>
      <c r="B120" s="85">
        <v>882</v>
      </c>
      <c r="C120" s="88"/>
      <c r="D120" s="88"/>
      <c r="E120" s="82" t="e">
        <f t="shared" si="4"/>
        <v>#N/A</v>
      </c>
      <c r="F120" s="82"/>
      <c r="G120" s="82" t="e">
        <f t="shared" si="5"/>
        <v>#N/A</v>
      </c>
      <c r="H120" s="82">
        <f t="shared" si="6"/>
        <v>0</v>
      </c>
    </row>
    <row r="121" spans="1:8">
      <c r="A121" s="74" t="s">
        <v>183</v>
      </c>
      <c r="B121" s="85">
        <v>885</v>
      </c>
      <c r="C121" s="88"/>
      <c r="D121" s="88"/>
      <c r="E121" s="82" t="e">
        <f t="shared" si="4"/>
        <v>#N/A</v>
      </c>
      <c r="F121" s="82"/>
      <c r="G121" s="82" t="e">
        <f t="shared" si="5"/>
        <v>#N/A</v>
      </c>
      <c r="H121" s="82">
        <f t="shared" si="6"/>
        <v>0</v>
      </c>
    </row>
    <row r="122" spans="1:8">
      <c r="A122" s="74" t="s">
        <v>183</v>
      </c>
      <c r="B122" s="85">
        <v>897</v>
      </c>
      <c r="C122" s="88"/>
      <c r="D122" s="88"/>
      <c r="E122" s="82" t="e">
        <f t="shared" si="4"/>
        <v>#N/A</v>
      </c>
      <c r="F122" s="82"/>
      <c r="G122" s="82" t="e">
        <f t="shared" si="5"/>
        <v>#N/A</v>
      </c>
      <c r="H122" s="82">
        <f t="shared" si="6"/>
        <v>0</v>
      </c>
    </row>
    <row r="123" spans="1:8">
      <c r="A123" s="74" t="s">
        <v>183</v>
      </c>
      <c r="B123" s="85">
        <v>917</v>
      </c>
      <c r="C123" s="88"/>
      <c r="D123" s="88"/>
      <c r="E123" s="82" t="e">
        <f t="shared" si="4"/>
        <v>#N/A</v>
      </c>
      <c r="F123" s="82"/>
      <c r="G123" s="82" t="e">
        <f t="shared" si="5"/>
        <v>#N/A</v>
      </c>
      <c r="H123" s="82">
        <f t="shared" si="6"/>
        <v>0</v>
      </c>
    </row>
    <row r="124" spans="1:8">
      <c r="A124" s="74" t="s">
        <v>183</v>
      </c>
      <c r="B124" s="85">
        <v>918</v>
      </c>
      <c r="C124" s="88"/>
      <c r="D124" s="88"/>
      <c r="E124" s="82" t="e">
        <f t="shared" si="4"/>
        <v>#N/A</v>
      </c>
      <c r="F124" s="82"/>
      <c r="G124" s="82" t="e">
        <f t="shared" si="5"/>
        <v>#N/A</v>
      </c>
      <c r="H124" s="82">
        <f t="shared" si="6"/>
        <v>0</v>
      </c>
    </row>
    <row r="125" spans="1:8">
      <c r="A125" s="74" t="s">
        <v>183</v>
      </c>
      <c r="B125" s="85">
        <v>948</v>
      </c>
      <c r="C125" s="88"/>
      <c r="D125" s="88"/>
      <c r="E125" s="82" t="e">
        <f t="shared" si="4"/>
        <v>#N/A</v>
      </c>
      <c r="F125" s="82"/>
      <c r="G125" s="82" t="e">
        <f t="shared" si="5"/>
        <v>#N/A</v>
      </c>
      <c r="H125" s="82">
        <f t="shared" si="6"/>
        <v>0</v>
      </c>
    </row>
    <row r="126" spans="1:8">
      <c r="A126" s="74" t="s">
        <v>183</v>
      </c>
      <c r="B126" s="85">
        <v>981</v>
      </c>
      <c r="C126" s="88"/>
      <c r="D126" s="88"/>
      <c r="E126" s="82" t="e">
        <f t="shared" si="4"/>
        <v>#N/A</v>
      </c>
      <c r="F126" s="82"/>
      <c r="G126" s="82" t="e">
        <f t="shared" si="5"/>
        <v>#N/A</v>
      </c>
      <c r="H126" s="82">
        <f t="shared" si="6"/>
        <v>0</v>
      </c>
    </row>
    <row r="127" spans="1:8">
      <c r="C127" s="86"/>
      <c r="D127" s="86"/>
      <c r="E127" s="86"/>
      <c r="F127" s="86"/>
      <c r="G127" s="86"/>
      <c r="H127" s="86"/>
    </row>
    <row r="129" spans="2:3" ht="15">
      <c r="B129" s="232" t="s">
        <v>504</v>
      </c>
      <c r="C129" s="233" t="s">
        <v>505</v>
      </c>
    </row>
    <row r="130" spans="2:3">
      <c r="B130" s="234">
        <v>207</v>
      </c>
      <c r="C130" s="229">
        <v>178</v>
      </c>
    </row>
    <row r="131" spans="2:3">
      <c r="B131" s="234">
        <v>473</v>
      </c>
      <c r="C131" s="229">
        <v>282</v>
      </c>
    </row>
    <row r="132" spans="2:3">
      <c r="B132" s="234">
        <v>765</v>
      </c>
      <c r="C132" s="229">
        <v>455</v>
      </c>
    </row>
    <row r="133" spans="2:3">
      <c r="B133" s="234">
        <v>766</v>
      </c>
      <c r="C133" s="229">
        <v>784</v>
      </c>
    </row>
    <row r="134" spans="2:3">
      <c r="B134" s="234">
        <v>767</v>
      </c>
      <c r="C134" s="229">
        <v>785</v>
      </c>
    </row>
    <row r="135" spans="2:3">
      <c r="B135" s="234">
        <v>774</v>
      </c>
      <c r="C135" s="229">
        <v>796</v>
      </c>
    </row>
    <row r="136" spans="2:3">
      <c r="B136" s="234">
        <v>775</v>
      </c>
      <c r="C136" s="229">
        <v>807</v>
      </c>
    </row>
    <row r="137" spans="2:3">
      <c r="B137" s="234">
        <v>781</v>
      </c>
      <c r="C137" s="229">
        <v>811</v>
      </c>
    </row>
    <row r="138" spans="2:3">
      <c r="B138" s="234">
        <v>949</v>
      </c>
      <c r="C138" s="229">
        <v>854</v>
      </c>
    </row>
  </sheetData>
  <sortState xmlns:xlrd2="http://schemas.microsoft.com/office/spreadsheetml/2017/richdata2" ref="A27:B126">
    <sortCondition ref="B27:B126"/>
  </sortState>
  <pageMargins left="0.75" right="0.75" top="1" bottom="1" header="0.3" footer="0.3"/>
  <pageSetup orientation="portrait" horizontalDpi="4294967292" verticalDpi="429496729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F59C"/>
  </sheetPr>
  <dimension ref="A1:AN161"/>
  <sheetViews>
    <sheetView topLeftCell="AE97" zoomScale="140" zoomScaleNormal="140" workbookViewId="0">
      <selection activeCell="I11" sqref="I11"/>
    </sheetView>
  </sheetViews>
  <sheetFormatPr baseColWidth="10" defaultColWidth="28.83203125" defaultRowHeight="13"/>
  <cols>
    <col min="1" max="1" width="4.1640625" style="1" customWidth="1"/>
    <col min="2" max="2" width="11.5" style="4" customWidth="1"/>
    <col min="3" max="3" width="36.1640625" style="4" customWidth="1"/>
    <col min="4" max="4" width="13.5" style="4" customWidth="1"/>
    <col min="5" max="6" width="10.6640625" style="9" customWidth="1"/>
    <col min="7" max="9" width="13.6640625" style="9" customWidth="1"/>
    <col min="10" max="10" width="10.5" style="9" customWidth="1"/>
    <col min="11" max="11" width="14.83203125" style="4" customWidth="1"/>
    <col min="12" max="12" width="8.6640625" style="4" customWidth="1"/>
    <col min="13" max="13" width="14.33203125" style="4" customWidth="1"/>
    <col min="14" max="14" width="15.1640625" style="4" customWidth="1"/>
    <col min="15" max="15" width="11.6640625" style="244" customWidth="1"/>
    <col min="16" max="16" width="13.6640625" style="244" customWidth="1"/>
    <col min="17" max="17" width="15" style="244" bestFit="1" customWidth="1"/>
    <col min="18" max="18" width="14.33203125" style="4" customWidth="1"/>
    <col min="19" max="19" width="1.6640625" style="4" customWidth="1"/>
    <col min="20" max="20" width="16.33203125" style="4" customWidth="1"/>
    <col min="21" max="21" width="14.5" style="4" bestFit="1" customWidth="1"/>
    <col min="22" max="22" width="11.6640625" style="4" customWidth="1"/>
    <col min="23" max="23" width="10.1640625" style="4" customWidth="1"/>
    <col min="24" max="24" width="16" style="11" customWidth="1"/>
    <col min="25" max="25" width="9.6640625" style="4" customWidth="1"/>
    <col min="26" max="27" width="14.1640625" style="11" customWidth="1"/>
    <col min="28" max="28" width="15.83203125" style="11" customWidth="1"/>
    <col min="29" max="29" width="7.6640625" style="4" customWidth="1"/>
    <col min="30" max="30" width="18.1640625" style="4" customWidth="1"/>
    <col min="31" max="31" width="13.83203125" style="248" customWidth="1"/>
    <col min="32" max="16384" width="28.83203125" style="4"/>
  </cols>
  <sheetData>
    <row r="1" spans="1:40" ht="12.75" customHeight="1">
      <c r="B1" s="236"/>
      <c r="C1" s="2" t="s">
        <v>88</v>
      </c>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40" ht="12.75" customHeight="1">
      <c r="A2" s="5"/>
      <c r="D2" s="6"/>
      <c r="E2" s="3"/>
      <c r="F2" s="3"/>
      <c r="G2" s="3"/>
      <c r="H2" s="3"/>
      <c r="I2" s="3"/>
      <c r="J2" s="3"/>
      <c r="K2" s="3"/>
      <c r="L2" s="3"/>
      <c r="M2" s="3"/>
      <c r="N2" s="237"/>
      <c r="O2" s="238"/>
      <c r="P2" s="238"/>
      <c r="Q2" s="238"/>
      <c r="R2" s="7"/>
      <c r="S2" s="7"/>
      <c r="T2" s="7"/>
      <c r="U2" s="7"/>
      <c r="V2" s="7"/>
      <c r="W2" s="7"/>
      <c r="X2" s="3"/>
      <c r="Y2" s="3"/>
      <c r="Z2" s="3"/>
      <c r="AA2" s="3"/>
      <c r="AB2" s="8"/>
      <c r="AC2" s="7"/>
      <c r="AD2" s="7"/>
      <c r="AE2" s="239"/>
      <c r="AF2" s="239"/>
    </row>
    <row r="3" spans="1:40" ht="12.75" customHeight="1">
      <c r="A3" s="5"/>
      <c r="D3" s="6"/>
      <c r="E3" s="3"/>
      <c r="F3" s="3"/>
      <c r="G3" s="3"/>
      <c r="H3" s="3"/>
      <c r="I3" s="3"/>
      <c r="J3" s="3"/>
      <c r="K3" s="3"/>
      <c r="L3" s="3"/>
      <c r="M3" s="3"/>
      <c r="N3" s="237"/>
      <c r="O3" s="238"/>
      <c r="P3" s="238"/>
      <c r="Q3" s="238"/>
      <c r="R3" s="7"/>
      <c r="S3" s="7"/>
      <c r="T3" s="7"/>
      <c r="U3" s="7"/>
      <c r="V3" s="7"/>
      <c r="W3" s="7"/>
      <c r="X3" s="3"/>
      <c r="Y3" s="3"/>
      <c r="Z3" s="3"/>
      <c r="AA3" s="3"/>
      <c r="AB3" s="8"/>
      <c r="AC3" s="7"/>
      <c r="AD3" s="7"/>
      <c r="AE3" s="239"/>
      <c r="AF3" s="239"/>
    </row>
    <row r="4" spans="1:40" ht="12.75" customHeight="1">
      <c r="B4" s="240"/>
      <c r="C4" s="240"/>
      <c r="D4" s="241"/>
      <c r="E4" s="240"/>
      <c r="F4" s="240"/>
      <c r="G4" s="240"/>
      <c r="H4" s="240"/>
      <c r="I4" s="240"/>
      <c r="J4" s="240"/>
      <c r="K4" s="242"/>
      <c r="L4" s="243"/>
      <c r="N4" s="242"/>
      <c r="S4" s="245"/>
      <c r="X4" s="242"/>
      <c r="Z4" s="246"/>
      <c r="AA4" s="246"/>
      <c r="AB4" s="247"/>
      <c r="AC4" s="245"/>
      <c r="AF4" s="248"/>
    </row>
    <row r="5" spans="1:40" s="137" customFormat="1" ht="12.75" customHeight="1">
      <c r="B5" s="249">
        <v>1</v>
      </c>
      <c r="C5" s="249">
        <v>2</v>
      </c>
      <c r="D5" s="249">
        <v>3</v>
      </c>
      <c r="E5" s="249">
        <v>4</v>
      </c>
      <c r="F5" s="249"/>
      <c r="G5" s="249">
        <v>5</v>
      </c>
      <c r="H5" s="249"/>
      <c r="I5" s="249"/>
      <c r="J5" s="249"/>
      <c r="K5" s="249">
        <v>7</v>
      </c>
      <c r="L5" s="249">
        <v>8</v>
      </c>
      <c r="M5" s="249">
        <v>9</v>
      </c>
      <c r="N5" s="249">
        <v>10</v>
      </c>
      <c r="O5" s="249">
        <v>11</v>
      </c>
      <c r="P5" s="249"/>
      <c r="Q5" s="249">
        <v>12</v>
      </c>
      <c r="R5" s="249">
        <v>13</v>
      </c>
      <c r="S5" s="249"/>
      <c r="T5" s="249">
        <v>1</v>
      </c>
      <c r="U5" s="249">
        <v>2</v>
      </c>
      <c r="V5" s="249">
        <v>3</v>
      </c>
      <c r="W5" s="249">
        <v>4</v>
      </c>
      <c r="X5" s="249">
        <v>5</v>
      </c>
      <c r="Y5" s="249">
        <v>6</v>
      </c>
      <c r="Z5" s="249">
        <v>7</v>
      </c>
      <c r="AA5" s="249">
        <v>8</v>
      </c>
      <c r="AB5" s="249">
        <v>9</v>
      </c>
      <c r="AC5" s="249">
        <v>10</v>
      </c>
      <c r="AD5" s="249">
        <v>11</v>
      </c>
      <c r="AE5" s="249">
        <v>12</v>
      </c>
      <c r="AF5" s="249">
        <v>13</v>
      </c>
    </row>
    <row r="6" spans="1:40" s="6" customFormat="1" ht="12.75" customHeight="1">
      <c r="A6" s="250"/>
      <c r="B6" s="251">
        <v>1</v>
      </c>
      <c r="C6" s="251">
        <f>B6+1</f>
        <v>2</v>
      </c>
      <c r="D6" s="251">
        <f t="shared" ref="D6:AN6" si="0">C6+1</f>
        <v>3</v>
      </c>
      <c r="E6" s="251">
        <f t="shared" si="0"/>
        <v>4</v>
      </c>
      <c r="F6" s="251">
        <f t="shared" si="0"/>
        <v>5</v>
      </c>
      <c r="G6" s="251">
        <f t="shared" si="0"/>
        <v>6</v>
      </c>
      <c r="H6" s="251">
        <f t="shared" si="0"/>
        <v>7</v>
      </c>
      <c r="I6" s="251">
        <f t="shared" si="0"/>
        <v>8</v>
      </c>
      <c r="J6" s="251">
        <f t="shared" si="0"/>
        <v>9</v>
      </c>
      <c r="K6" s="251">
        <f t="shared" si="0"/>
        <v>10</v>
      </c>
      <c r="L6" s="251">
        <f t="shared" si="0"/>
        <v>11</v>
      </c>
      <c r="M6" s="251">
        <f t="shared" si="0"/>
        <v>12</v>
      </c>
      <c r="N6" s="251">
        <f t="shared" si="0"/>
        <v>13</v>
      </c>
      <c r="O6" s="251">
        <f t="shared" si="0"/>
        <v>14</v>
      </c>
      <c r="P6" s="251">
        <f t="shared" si="0"/>
        <v>15</v>
      </c>
      <c r="Q6" s="251">
        <f t="shared" si="0"/>
        <v>16</v>
      </c>
      <c r="R6" s="251">
        <f t="shared" si="0"/>
        <v>17</v>
      </c>
      <c r="S6" s="251">
        <f t="shared" si="0"/>
        <v>18</v>
      </c>
      <c r="T6" s="251">
        <f t="shared" si="0"/>
        <v>19</v>
      </c>
      <c r="U6" s="251">
        <f t="shared" si="0"/>
        <v>20</v>
      </c>
      <c r="V6" s="251">
        <f t="shared" si="0"/>
        <v>21</v>
      </c>
      <c r="W6" s="251">
        <f t="shared" si="0"/>
        <v>22</v>
      </c>
      <c r="X6" s="251">
        <f t="shared" si="0"/>
        <v>23</v>
      </c>
      <c r="Y6" s="251">
        <f t="shared" si="0"/>
        <v>24</v>
      </c>
      <c r="Z6" s="251">
        <f t="shared" si="0"/>
        <v>25</v>
      </c>
      <c r="AA6" s="251">
        <f t="shared" si="0"/>
        <v>26</v>
      </c>
      <c r="AB6" s="251">
        <f t="shared" si="0"/>
        <v>27</v>
      </c>
      <c r="AC6" s="251">
        <f t="shared" si="0"/>
        <v>28</v>
      </c>
      <c r="AD6" s="251">
        <f t="shared" si="0"/>
        <v>29</v>
      </c>
      <c r="AE6" s="251">
        <f t="shared" si="0"/>
        <v>30</v>
      </c>
      <c r="AF6" s="251">
        <f t="shared" si="0"/>
        <v>31</v>
      </c>
      <c r="AG6" s="251">
        <f t="shared" si="0"/>
        <v>32</v>
      </c>
      <c r="AH6" s="251">
        <f t="shared" si="0"/>
        <v>33</v>
      </c>
      <c r="AI6" s="251">
        <f t="shared" si="0"/>
        <v>34</v>
      </c>
      <c r="AJ6" s="251">
        <f t="shared" si="0"/>
        <v>35</v>
      </c>
      <c r="AK6" s="251">
        <f t="shared" si="0"/>
        <v>36</v>
      </c>
      <c r="AL6" s="251">
        <f t="shared" si="0"/>
        <v>37</v>
      </c>
      <c r="AM6" s="251">
        <f t="shared" si="0"/>
        <v>38</v>
      </c>
      <c r="AN6" s="251">
        <f t="shared" si="0"/>
        <v>39</v>
      </c>
    </row>
    <row r="7" spans="1:40" ht="17.25" customHeight="1">
      <c r="B7" s="558" t="s">
        <v>574</v>
      </c>
      <c r="C7" s="559"/>
      <c r="D7" s="559"/>
      <c r="E7" s="559"/>
      <c r="F7" s="559"/>
      <c r="G7" s="560"/>
      <c r="H7" s="561" t="s">
        <v>184</v>
      </c>
      <c r="I7" s="562"/>
      <c r="J7" s="562"/>
      <c r="K7" s="562"/>
      <c r="L7" s="562"/>
      <c r="M7" s="562"/>
      <c r="N7" s="562"/>
      <c r="O7" s="562"/>
      <c r="P7" s="562"/>
      <c r="Q7" s="562"/>
      <c r="R7" s="562"/>
      <c r="S7" s="562"/>
      <c r="T7" s="563"/>
      <c r="U7" s="252"/>
      <c r="V7" s="252"/>
      <c r="W7" s="252"/>
      <c r="X7" s="564" t="s">
        <v>185</v>
      </c>
      <c r="Y7" s="565"/>
      <c r="Z7" s="565"/>
      <c r="AA7" s="565"/>
      <c r="AB7" s="565"/>
      <c r="AC7" s="565"/>
      <c r="AD7" s="566"/>
      <c r="AF7" s="253"/>
    </row>
    <row r="8" spans="1:40" s="269" customFormat="1">
      <c r="A8" s="254"/>
      <c r="B8" s="255"/>
      <c r="C8" s="256"/>
      <c r="D8" s="257"/>
      <c r="E8" s="258"/>
      <c r="F8" s="258"/>
      <c r="G8" s="259"/>
      <c r="H8" s="567"/>
      <c r="I8" s="568"/>
      <c r="J8" s="568"/>
      <c r="K8" s="568"/>
      <c r="L8" s="568"/>
      <c r="M8" s="568"/>
      <c r="N8" s="568"/>
      <c r="O8" s="568"/>
      <c r="P8" s="568"/>
      <c r="Q8" s="568"/>
      <c r="R8" s="568"/>
      <c r="S8" s="568"/>
      <c r="T8" s="569"/>
      <c r="U8" s="260"/>
      <c r="V8" s="261"/>
      <c r="W8" s="261"/>
      <c r="X8" s="262"/>
      <c r="Y8" s="263"/>
      <c r="Z8" s="264"/>
      <c r="AA8" s="264"/>
      <c r="AB8" s="265"/>
      <c r="AC8" s="266"/>
      <c r="AD8" s="267"/>
      <c r="AE8" s="268"/>
      <c r="AF8" s="267"/>
    </row>
    <row r="9" spans="1:40" ht="66" customHeight="1" thickBot="1">
      <c r="A9"/>
      <c r="B9" s="270" t="s">
        <v>0</v>
      </c>
      <c r="C9" s="271" t="s">
        <v>1</v>
      </c>
      <c r="D9" s="272" t="s">
        <v>186</v>
      </c>
      <c r="E9" s="570" t="s">
        <v>187</v>
      </c>
      <c r="F9" s="571"/>
      <c r="G9" s="273" t="s">
        <v>188</v>
      </c>
      <c r="H9" s="274" t="s">
        <v>575</v>
      </c>
      <c r="I9" s="273" t="s">
        <v>576</v>
      </c>
      <c r="J9" s="275" t="s">
        <v>457</v>
      </c>
      <c r="K9" s="276" t="s">
        <v>577</v>
      </c>
      <c r="L9" s="276" t="s">
        <v>189</v>
      </c>
      <c r="M9" s="276" t="s">
        <v>190</v>
      </c>
      <c r="N9" s="276" t="s">
        <v>578</v>
      </c>
      <c r="O9" s="276" t="s">
        <v>365</v>
      </c>
      <c r="P9" s="276" t="s">
        <v>370</v>
      </c>
      <c r="Q9" s="276" t="s">
        <v>366</v>
      </c>
      <c r="R9" s="276" t="s">
        <v>191</v>
      </c>
      <c r="S9" s="277"/>
      <c r="T9" s="278" t="s">
        <v>192</v>
      </c>
      <c r="U9" s="272" t="s">
        <v>193</v>
      </c>
      <c r="V9" s="278" t="s">
        <v>579</v>
      </c>
      <c r="W9" s="278" t="s">
        <v>458</v>
      </c>
      <c r="X9" s="272" t="s">
        <v>580</v>
      </c>
      <c r="Y9" s="272" t="s">
        <v>194</v>
      </c>
      <c r="Z9" s="279" t="s">
        <v>195</v>
      </c>
      <c r="AA9" s="280" t="s">
        <v>274</v>
      </c>
      <c r="AB9" s="279" t="s">
        <v>196</v>
      </c>
      <c r="AC9" s="277"/>
      <c r="AD9" s="278" t="s">
        <v>197</v>
      </c>
      <c r="AE9" s="281" t="s">
        <v>198</v>
      </c>
      <c r="AF9" s="282" t="s">
        <v>199</v>
      </c>
    </row>
    <row r="10" spans="1:40" s="297" customFormat="1" ht="48" customHeight="1" thickTop="1">
      <c r="A10" s="285"/>
      <c r="B10" s="286"/>
      <c r="C10" s="287"/>
      <c r="D10" s="288"/>
      <c r="E10" s="289"/>
      <c r="F10" s="290"/>
      <c r="G10" s="290"/>
      <c r="H10" s="291" t="s">
        <v>2</v>
      </c>
      <c r="I10" s="291" t="s">
        <v>200</v>
      </c>
      <c r="J10" s="291" t="s">
        <v>3</v>
      </c>
      <c r="K10" s="292" t="s">
        <v>581</v>
      </c>
      <c r="L10" s="291" t="s">
        <v>5</v>
      </c>
      <c r="M10" s="291" t="s">
        <v>582</v>
      </c>
      <c r="N10" s="293" t="s">
        <v>201</v>
      </c>
      <c r="O10" s="293" t="s">
        <v>6</v>
      </c>
      <c r="P10" s="293" t="s">
        <v>7</v>
      </c>
      <c r="Q10" s="293" t="s">
        <v>583</v>
      </c>
      <c r="R10" s="292" t="s">
        <v>584</v>
      </c>
      <c r="S10" s="277"/>
      <c r="T10" s="292" t="s">
        <v>585</v>
      </c>
      <c r="U10" s="292" t="s">
        <v>8</v>
      </c>
      <c r="V10" s="292" t="s">
        <v>202</v>
      </c>
      <c r="W10" s="292" t="s">
        <v>367</v>
      </c>
      <c r="X10" s="294" t="s">
        <v>586</v>
      </c>
      <c r="Y10" s="291" t="s">
        <v>368</v>
      </c>
      <c r="Z10" s="294" t="s">
        <v>587</v>
      </c>
      <c r="AA10" s="295" t="s">
        <v>369</v>
      </c>
      <c r="AB10" s="294" t="s">
        <v>479</v>
      </c>
      <c r="AC10" s="277"/>
      <c r="AD10" s="292" t="s">
        <v>588</v>
      </c>
      <c r="AE10" s="296" t="s">
        <v>589</v>
      </c>
      <c r="AF10" s="296" t="s">
        <v>590</v>
      </c>
      <c r="AG10" s="359" t="s">
        <v>600</v>
      </c>
      <c r="AH10" s="359" t="s">
        <v>601</v>
      </c>
      <c r="AI10" s="359" t="s">
        <v>602</v>
      </c>
      <c r="AJ10" s="359" t="s">
        <v>603</v>
      </c>
      <c r="AL10" s="359" t="s">
        <v>604</v>
      </c>
      <c r="AM10" s="360" t="s">
        <v>605</v>
      </c>
      <c r="AN10" s="359" t="s">
        <v>606</v>
      </c>
    </row>
    <row r="11" spans="1:40">
      <c r="A11" s="18">
        <v>1</v>
      </c>
      <c r="B11" s="298">
        <v>3400001</v>
      </c>
      <c r="C11" s="299" t="s">
        <v>355</v>
      </c>
      <c r="D11" s="300">
        <v>43100</v>
      </c>
      <c r="E11" s="301">
        <v>4</v>
      </c>
      <c r="F11" s="185" t="s">
        <v>212</v>
      </c>
      <c r="G11" s="301" t="s">
        <v>237</v>
      </c>
      <c r="H11" s="302">
        <v>145073893.57000002</v>
      </c>
      <c r="I11" s="303">
        <v>0.26450862070423126</v>
      </c>
      <c r="J11" s="304">
        <v>0</v>
      </c>
      <c r="K11" s="305">
        <v>38373295.48839315</v>
      </c>
      <c r="L11" s="306">
        <v>1.0518130000000001</v>
      </c>
      <c r="M11" s="305">
        <v>40361531.047533266</v>
      </c>
      <c r="N11" s="302">
        <v>17332314.489999998</v>
      </c>
      <c r="O11" s="140">
        <v>0.99958718181013251</v>
      </c>
      <c r="P11" s="141">
        <v>1</v>
      </c>
      <c r="Q11" s="142">
        <v>17325159.395306021</v>
      </c>
      <c r="R11" s="143">
        <v>23036371.652227245</v>
      </c>
      <c r="S11" s="277"/>
      <c r="T11" s="144">
        <v>23036372</v>
      </c>
      <c r="U11" s="302">
        <v>146984452.45000002</v>
      </c>
      <c r="V11" s="303">
        <v>0.14244231291931239</v>
      </c>
      <c r="W11" s="145">
        <v>0</v>
      </c>
      <c r="X11" s="307">
        <v>20936805.370156694</v>
      </c>
      <c r="Y11" s="308">
        <v>1.0518130000000001</v>
      </c>
      <c r="Z11" s="309">
        <v>22021604.066800624</v>
      </c>
      <c r="AA11" s="146">
        <v>213382.25194893798</v>
      </c>
      <c r="AB11" s="305">
        <v>6819863.471989125</v>
      </c>
      <c r="AC11" s="277"/>
      <c r="AD11" s="144">
        <v>6819863</v>
      </c>
      <c r="AE11" s="305">
        <v>29856235</v>
      </c>
      <c r="AF11" s="310">
        <v>29856235.12421637</v>
      </c>
      <c r="AG11" s="418">
        <f>VLOOKUP(B11,IGT!$B$5:$L$129,IGT!$H$1,FALSE)</f>
        <v>7565144.4505914282</v>
      </c>
      <c r="AH11" s="418">
        <f>VLOOKUP(B11,'Tax For Deficit Equity Payment'!$A$8:$J$132,'Tax For Deficit Equity Payment'!$F$1,FALSE)</f>
        <v>0</v>
      </c>
      <c r="AI11" s="418">
        <f>VLOOKUP(B11,'Deficit Equity Payments'!$B$15:$V$144,'Deficit Equity Payments'!$I$1,FALSE)</f>
        <v>0</v>
      </c>
      <c r="AJ11" s="555">
        <f>+SUM(AG11:AI11)/M11</f>
        <v>0.18743452624931528</v>
      </c>
      <c r="AL11" s="418">
        <f>VLOOKUP(B11,IGT!$B$5:$L$129,IGT!$K$1,FALSE)</f>
        <v>2239643.1642012289</v>
      </c>
      <c r="AM11" s="418">
        <f>VLOOKUP(B11,'Tax For Deficit Equity Payment'!$A$8:$J$132,'Tax For Deficit Equity Payment'!$I$1,FALSE)</f>
        <v>0</v>
      </c>
      <c r="AN11" s="555">
        <f>SUM(AL11:AM11)/Z11</f>
        <v>0.10170209024771609</v>
      </c>
    </row>
    <row r="12" spans="1:40" ht="12.75" customHeight="1">
      <c r="A12" s="18">
        <v>2</v>
      </c>
      <c r="B12" s="311">
        <v>3400002</v>
      </c>
      <c r="C12" s="4" t="s">
        <v>167</v>
      </c>
      <c r="D12" s="312">
        <v>43008</v>
      </c>
      <c r="E12" s="313">
        <v>3</v>
      </c>
      <c r="F12" s="104" t="s">
        <v>213</v>
      </c>
      <c r="G12" s="314" t="s">
        <v>237</v>
      </c>
      <c r="H12" s="315">
        <v>270726423.45999998</v>
      </c>
      <c r="I12" s="316">
        <v>0.34797895980848698</v>
      </c>
      <c r="J12" s="317">
        <v>0</v>
      </c>
      <c r="K12" s="277">
        <v>94207099.228282765</v>
      </c>
      <c r="L12" s="318">
        <v>1.0572919999999999</v>
      </c>
      <c r="M12" s="277">
        <v>99604412.357269526</v>
      </c>
      <c r="N12" s="315">
        <v>39992575.920000002</v>
      </c>
      <c r="O12" s="147">
        <v>1.0049034940553569</v>
      </c>
      <c r="P12" s="117">
        <v>1</v>
      </c>
      <c r="Q12" s="119">
        <v>40188679.278282136</v>
      </c>
      <c r="R12" s="120">
        <v>59415733.07898739</v>
      </c>
      <c r="S12" s="277"/>
      <c r="T12" s="121">
        <v>2860501</v>
      </c>
      <c r="U12" s="315">
        <v>153911070.69000003</v>
      </c>
      <c r="V12" s="316">
        <v>0.23679315692855421</v>
      </c>
      <c r="W12" s="148">
        <v>0</v>
      </c>
      <c r="X12" s="248">
        <v>36445088.314938977</v>
      </c>
      <c r="Y12" s="319">
        <v>1.0572919999999999</v>
      </c>
      <c r="Z12" s="248">
        <v>38533100.31467846</v>
      </c>
      <c r="AA12" s="118">
        <v>721239.58513700764</v>
      </c>
      <c r="AB12" s="277">
        <v>12281169.679540545</v>
      </c>
      <c r="AC12" s="277"/>
      <c r="AD12" s="121">
        <v>591263</v>
      </c>
      <c r="AE12" s="277">
        <v>3451764</v>
      </c>
      <c r="AF12" s="320">
        <v>71696902.758527935</v>
      </c>
      <c r="AG12" s="418">
        <f>VLOOKUP(B12,IGT!$B$5:$L$129,IGT!$H$1,FALSE)</f>
        <v>0</v>
      </c>
      <c r="AH12" s="418">
        <f>VLOOKUP(B12,'Tax For Deficit Equity Payment'!$A$8:$J$132,'Tax For Deficit Equity Payment'!$F$1,FALSE)</f>
        <v>11036963.774074998</v>
      </c>
      <c r="AI12" s="418">
        <f>VLOOKUP(B12,'Deficit Equity Payments'!$B$15:$V$144,'Deficit Equity Payments'!$I$1,FALSE)</f>
        <v>911081</v>
      </c>
      <c r="AJ12" s="555">
        <f t="shared" ref="AJ12:AJ75" si="1">+SUM(AG12:AI12)/M12</f>
        <v>0.11995497479789088</v>
      </c>
      <c r="AL12" s="418">
        <f>VLOOKUP(B12,IGT!$B$5:$L$129,IGT!$K$1,FALSE)</f>
        <v>0</v>
      </c>
      <c r="AM12" s="418">
        <f>VLOOKUP(B12,'Tax For Deficit Equity Payment'!$A$8:$J$132,'Tax For Deficit Equity Payment'!$I$1,FALSE)</f>
        <v>5932313.4202992627</v>
      </c>
      <c r="AN12" s="555">
        <f t="shared" ref="AN12:AN75" si="2">SUM(AL12:AM12)/Z12</f>
        <v>0.15395370141134113</v>
      </c>
    </row>
    <row r="13" spans="1:40" ht="12.75" customHeight="1">
      <c r="A13" s="18">
        <v>3</v>
      </c>
      <c r="B13" s="311">
        <v>3400003</v>
      </c>
      <c r="C13" s="4" t="s">
        <v>297</v>
      </c>
      <c r="D13" s="312">
        <v>43008</v>
      </c>
      <c r="E13" s="313">
        <v>4</v>
      </c>
      <c r="F13" s="104" t="s">
        <v>212</v>
      </c>
      <c r="G13" s="314" t="s">
        <v>237</v>
      </c>
      <c r="H13" s="315">
        <v>4725944.46</v>
      </c>
      <c r="I13" s="316">
        <v>0.50215477411120168</v>
      </c>
      <c r="J13" s="317">
        <v>0</v>
      </c>
      <c r="K13" s="277">
        <v>2373155.5727733849</v>
      </c>
      <c r="L13" s="318">
        <v>1.0572919999999999</v>
      </c>
      <c r="M13" s="277">
        <v>2509118.4018487176</v>
      </c>
      <c r="N13" s="315">
        <v>1595377.74</v>
      </c>
      <c r="O13" s="147">
        <v>1</v>
      </c>
      <c r="P13" s="117">
        <v>1</v>
      </c>
      <c r="Q13" s="119">
        <v>1595377.74</v>
      </c>
      <c r="R13" s="120">
        <v>913740.6618487176</v>
      </c>
      <c r="S13" s="277"/>
      <c r="T13" s="121">
        <v>913741</v>
      </c>
      <c r="U13" s="315">
        <v>18753758.559999999</v>
      </c>
      <c r="V13" s="316">
        <v>0.30616671739811779</v>
      </c>
      <c r="W13" s="148">
        <v>0</v>
      </c>
      <c r="X13" s="248">
        <v>5741776.6971920524</v>
      </c>
      <c r="Y13" s="319">
        <v>1.0572919999999999</v>
      </c>
      <c r="Z13" s="248">
        <v>6070734.5677275788</v>
      </c>
      <c r="AA13" s="118">
        <v>52761.791638547817</v>
      </c>
      <c r="AB13" s="277">
        <v>1873982.1619568213</v>
      </c>
      <c r="AC13" s="277"/>
      <c r="AD13" s="121">
        <v>1873982</v>
      </c>
      <c r="AE13" s="277">
        <v>2787723</v>
      </c>
      <c r="AF13" s="320">
        <v>2787722.8238055389</v>
      </c>
      <c r="AG13" s="418">
        <f>VLOOKUP(B13,IGT!$B$5:$L$129,IGT!$H$1,FALSE)</f>
        <v>300072.43335111887</v>
      </c>
      <c r="AH13" s="418">
        <f>VLOOKUP(B13,'Tax For Deficit Equity Payment'!$A$8:$J$132,'Tax For Deficit Equity Payment'!$F$1,FALSE)</f>
        <v>0</v>
      </c>
      <c r="AI13" s="418">
        <f>VLOOKUP(B13,'Deficit Equity Payments'!$B$15:$V$144,'Deficit Equity Payments'!$I$1,FALSE)</f>
        <v>0</v>
      </c>
      <c r="AJ13" s="555">
        <f t="shared" si="1"/>
        <v>0.11959277534692089</v>
      </c>
      <c r="AL13" s="418">
        <f>VLOOKUP(B13,IGT!$B$5:$L$129,IGT!$K$1,FALSE)</f>
        <v>615415.74198662012</v>
      </c>
      <c r="AM13" s="418">
        <f>VLOOKUP(B13,'Tax For Deficit Equity Payment'!$A$8:$J$132,'Tax For Deficit Equity Payment'!$I$1,FALSE)</f>
        <v>0</v>
      </c>
      <c r="AN13" s="555">
        <f t="shared" si="2"/>
        <v>0.10137418052474413</v>
      </c>
    </row>
    <row r="14" spans="1:40" ht="12.75" customHeight="1">
      <c r="A14" s="18">
        <v>4</v>
      </c>
      <c r="B14" s="311">
        <v>3400004</v>
      </c>
      <c r="C14" s="4" t="s">
        <v>12</v>
      </c>
      <c r="D14" s="312">
        <v>42916</v>
      </c>
      <c r="E14" s="313">
        <v>3</v>
      </c>
      <c r="F14" s="104" t="s">
        <v>213</v>
      </c>
      <c r="G14" s="314" t="s">
        <v>237</v>
      </c>
      <c r="H14" s="315">
        <v>46862730.530000001</v>
      </c>
      <c r="I14" s="316">
        <v>0.34734911283107223</v>
      </c>
      <c r="J14" s="317">
        <v>0</v>
      </c>
      <c r="K14" s="277">
        <v>16277727.874437103</v>
      </c>
      <c r="L14" s="318">
        <v>1.0646850000000001</v>
      </c>
      <c r="M14" s="277">
        <v>17330652.701995067</v>
      </c>
      <c r="N14" s="315">
        <v>8787954.6400000006</v>
      </c>
      <c r="O14" s="147">
        <v>1</v>
      </c>
      <c r="P14" s="117">
        <v>1</v>
      </c>
      <c r="Q14" s="119">
        <v>8787954.6400000006</v>
      </c>
      <c r="R14" s="120">
        <v>8542698.0619950667</v>
      </c>
      <c r="S14" s="277"/>
      <c r="T14" s="121">
        <v>411278</v>
      </c>
      <c r="U14" s="315">
        <v>46696604.629999995</v>
      </c>
      <c r="V14" s="316">
        <v>0.14989196037520239</v>
      </c>
      <c r="W14" s="148">
        <v>0</v>
      </c>
      <c r="X14" s="248">
        <v>6999445.610856452</v>
      </c>
      <c r="Y14" s="319">
        <v>1.0646850000000001</v>
      </c>
      <c r="Z14" s="248">
        <v>7452204.7501947023</v>
      </c>
      <c r="AA14" s="118">
        <v>0</v>
      </c>
      <c r="AB14" s="277">
        <v>2235661.4250584105</v>
      </c>
      <c r="AC14" s="277"/>
      <c r="AD14" s="121">
        <v>107633</v>
      </c>
      <c r="AE14" s="277">
        <v>518911</v>
      </c>
      <c r="AF14" s="320">
        <v>10778359.487053476</v>
      </c>
      <c r="AG14" s="418">
        <f>VLOOKUP(B14,IGT!$B$5:$L$129,IGT!$H$1,FALSE)</f>
        <v>0</v>
      </c>
      <c r="AH14" s="418">
        <f>VLOOKUP(B14,'Tax For Deficit Equity Payment'!$A$8:$J$132,'Tax For Deficit Equity Payment'!$F$1,FALSE)</f>
        <v>2687109.4129968821</v>
      </c>
      <c r="AI14" s="418">
        <f>VLOOKUP(B14,'Deficit Equity Payments'!$B$15:$V$144,'Deficit Equity Payments'!$I$1,FALSE)</f>
        <v>219462</v>
      </c>
      <c r="AJ14" s="555">
        <f t="shared" si="1"/>
        <v>0.16771274936819222</v>
      </c>
      <c r="AL14" s="418">
        <f>VLOOKUP(B14,IGT!$B$5:$L$129,IGT!$K$1,FALSE)</f>
        <v>0</v>
      </c>
      <c r="AM14" s="418">
        <f>VLOOKUP(B14,'Tax For Deficit Equity Payment'!$A$8:$J$132,'Tax For Deficit Equity Payment'!$I$1,FALSE)</f>
        <v>1440970.146906872</v>
      </c>
      <c r="AN14" s="555">
        <f t="shared" si="2"/>
        <v>0.19336158830971789</v>
      </c>
    </row>
    <row r="15" spans="1:40" ht="12.75" customHeight="1">
      <c r="A15" s="18">
        <v>5</v>
      </c>
      <c r="B15" s="321">
        <v>3400008</v>
      </c>
      <c r="C15" s="322" t="s">
        <v>13</v>
      </c>
      <c r="D15" s="323">
        <v>43008</v>
      </c>
      <c r="E15" s="324">
        <v>3</v>
      </c>
      <c r="F15" s="132" t="s">
        <v>213</v>
      </c>
      <c r="G15" s="325" t="s">
        <v>237</v>
      </c>
      <c r="H15" s="326">
        <v>28855084.489999998</v>
      </c>
      <c r="I15" s="327">
        <v>0.32310854471838285</v>
      </c>
      <c r="J15" s="328">
        <v>0</v>
      </c>
      <c r="K15" s="329">
        <v>9323324.3572898805</v>
      </c>
      <c r="L15" s="330">
        <v>1.0572919999999999</v>
      </c>
      <c r="M15" s="329">
        <v>9857476.2563677318</v>
      </c>
      <c r="N15" s="326">
        <v>4490664.4400000004</v>
      </c>
      <c r="O15" s="149">
        <v>1</v>
      </c>
      <c r="P15" s="126">
        <v>1</v>
      </c>
      <c r="Q15" s="127">
        <v>4490664.4400000004</v>
      </c>
      <c r="R15" s="122">
        <v>5366811.8163677314</v>
      </c>
      <c r="S15" s="277"/>
      <c r="T15" s="123">
        <v>258379</v>
      </c>
      <c r="U15" s="326">
        <v>58845641.980000004</v>
      </c>
      <c r="V15" s="327">
        <v>0.16111952432278506</v>
      </c>
      <c r="W15" s="150">
        <v>0</v>
      </c>
      <c r="X15" s="331">
        <v>9481181.8442865126</v>
      </c>
      <c r="Y15" s="332">
        <v>1.0572919999999999</v>
      </c>
      <c r="Z15" s="331">
        <v>10024377.714509375</v>
      </c>
      <c r="AA15" s="128">
        <v>249684.52368154182</v>
      </c>
      <c r="AB15" s="329">
        <v>3256997.8380343546</v>
      </c>
      <c r="AC15" s="277"/>
      <c r="AD15" s="123">
        <v>156804</v>
      </c>
      <c r="AE15" s="329">
        <v>415183</v>
      </c>
      <c r="AF15" s="333">
        <v>8623809.6544020865</v>
      </c>
      <c r="AG15" s="418">
        <f>VLOOKUP(B15,IGT!$B$5:$L$129,IGT!$H$1,FALSE)</f>
        <v>0</v>
      </c>
      <c r="AH15" s="418">
        <f>VLOOKUP(B15,'Tax For Deficit Equity Payment'!$A$8:$J$132,'Tax For Deficit Equity Payment'!$F$1,FALSE)</f>
        <v>872003.61686595553</v>
      </c>
      <c r="AI15" s="418">
        <f>VLOOKUP(B15,'Deficit Equity Payments'!$B$15:$V$144,'Deficit Equity Payments'!$I$1,FALSE)</f>
        <v>285923</v>
      </c>
      <c r="AJ15" s="555">
        <f t="shared" si="1"/>
        <v>0.11746684310986376</v>
      </c>
      <c r="AL15" s="418">
        <f>VLOOKUP(B15,IGT!$B$5:$L$129,IGT!$K$1,FALSE)</f>
        <v>0</v>
      </c>
      <c r="AM15" s="418">
        <f>VLOOKUP(B15,'Tax For Deficit Equity Payment'!$A$8:$J$132,'Tax For Deficit Equity Payment'!$I$1,FALSE)</f>
        <v>1225447.2149299674</v>
      </c>
      <c r="AN15" s="555">
        <f t="shared" si="2"/>
        <v>0.12224671194863737</v>
      </c>
    </row>
    <row r="16" spans="1:40" ht="12.75" customHeight="1">
      <c r="A16" s="18">
        <v>6</v>
      </c>
      <c r="B16" s="311">
        <v>3400010</v>
      </c>
      <c r="C16" s="4" t="s">
        <v>14</v>
      </c>
      <c r="D16" s="312">
        <v>42916</v>
      </c>
      <c r="E16" s="313">
        <v>3</v>
      </c>
      <c r="F16" s="104" t="s">
        <v>213</v>
      </c>
      <c r="G16" s="313" t="s">
        <v>237</v>
      </c>
      <c r="H16" s="315">
        <v>33242131.359999999</v>
      </c>
      <c r="I16" s="316">
        <v>0.58645261242572611</v>
      </c>
      <c r="J16" s="317">
        <v>0</v>
      </c>
      <c r="K16" s="277">
        <v>19494934.778671157</v>
      </c>
      <c r="L16" s="318">
        <v>1.0646850000000001</v>
      </c>
      <c r="M16" s="277">
        <v>20755964.634829503</v>
      </c>
      <c r="N16" s="315">
        <v>7045105.4799999995</v>
      </c>
      <c r="O16" s="147">
        <v>1</v>
      </c>
      <c r="P16" s="117">
        <v>1</v>
      </c>
      <c r="Q16" s="119">
        <v>7045105.4799999995</v>
      </c>
      <c r="R16" s="129">
        <v>13710859.154829502</v>
      </c>
      <c r="S16" s="277"/>
      <c r="T16" s="121">
        <v>660093</v>
      </c>
      <c r="U16" s="315">
        <v>47354817.019999996</v>
      </c>
      <c r="V16" s="316">
        <v>0.29899124483977751</v>
      </c>
      <c r="W16" s="148">
        <v>0</v>
      </c>
      <c r="X16" s="334">
        <v>14158675.689969683</v>
      </c>
      <c r="Y16" s="319">
        <v>1.0646850000000001</v>
      </c>
      <c r="Z16" s="335">
        <v>15074529.626975374</v>
      </c>
      <c r="AA16" s="118">
        <v>342680.66607950593</v>
      </c>
      <c r="AB16" s="277">
        <v>4865039.5541721182</v>
      </c>
      <c r="AC16" s="277"/>
      <c r="AD16" s="121">
        <v>234222</v>
      </c>
      <c r="AE16" s="277">
        <v>894315</v>
      </c>
      <c r="AF16" s="320">
        <v>18575898.709001619</v>
      </c>
      <c r="AG16" s="418">
        <f>VLOOKUP(B16,IGT!$B$5:$L$129,IGT!$H$1,FALSE)</f>
        <v>0</v>
      </c>
      <c r="AH16" s="418">
        <f>VLOOKUP(B16,'Tax For Deficit Equity Payment'!$A$8:$J$132,'Tax For Deficit Equity Payment'!$F$1,FALSE)</f>
        <v>2349441.0765508236</v>
      </c>
      <c r="AI16" s="418">
        <f>VLOOKUP(B16,'Deficit Equity Payments'!$B$15:$V$144,'Deficit Equity Payments'!$I$1,FALSE)</f>
        <v>165018</v>
      </c>
      <c r="AJ16" s="555">
        <f t="shared" si="1"/>
        <v>0.12114392757884357</v>
      </c>
      <c r="AL16" s="418">
        <f>VLOOKUP(B16,IGT!$B$5:$L$129,IGT!$K$1,FALSE)</f>
        <v>0</v>
      </c>
      <c r="AM16" s="418">
        <f>VLOOKUP(B16,'Tax For Deficit Equity Payment'!$A$8:$J$132,'Tax For Deficit Equity Payment'!$I$1,FALSE)</f>
        <v>2023120.0308733245</v>
      </c>
      <c r="AN16" s="555">
        <f t="shared" si="2"/>
        <v>0.13420783805108041</v>
      </c>
    </row>
    <row r="17" spans="1:40" s="136" customFormat="1" ht="12.75" customHeight="1">
      <c r="A17" s="18">
        <v>7</v>
      </c>
      <c r="B17" s="311">
        <v>3400013</v>
      </c>
      <c r="C17" s="4" t="s">
        <v>300</v>
      </c>
      <c r="D17" s="312">
        <v>42886</v>
      </c>
      <c r="E17" s="313">
        <v>3</v>
      </c>
      <c r="F17" s="104" t="s">
        <v>213</v>
      </c>
      <c r="G17" s="314" t="s">
        <v>237</v>
      </c>
      <c r="H17" s="315">
        <v>20850107.23</v>
      </c>
      <c r="I17" s="316">
        <v>0.24251662105200511</v>
      </c>
      <c r="J17" s="317">
        <v>0</v>
      </c>
      <c r="K17" s="277">
        <v>5056497.5539915822</v>
      </c>
      <c r="L17" s="318">
        <v>1.0684210000000001</v>
      </c>
      <c r="M17" s="277">
        <v>5402468.173133241</v>
      </c>
      <c r="N17" s="315">
        <v>2893112.4699999997</v>
      </c>
      <c r="O17" s="147">
        <v>1</v>
      </c>
      <c r="P17" s="117">
        <v>1</v>
      </c>
      <c r="Q17" s="119">
        <v>2893112.4699999997</v>
      </c>
      <c r="R17" s="120">
        <v>2509355.7031332413</v>
      </c>
      <c r="S17" s="277"/>
      <c r="T17" s="121">
        <v>120810</v>
      </c>
      <c r="U17" s="315">
        <v>31751706.879999999</v>
      </c>
      <c r="V17" s="316">
        <v>0.14241751225478835</v>
      </c>
      <c r="W17" s="148">
        <v>0</v>
      </c>
      <c r="X17" s="248">
        <v>4521999.1036928473</v>
      </c>
      <c r="Y17" s="319">
        <v>1.0684210000000001</v>
      </c>
      <c r="Z17" s="248">
        <v>4831398.8043666156</v>
      </c>
      <c r="AA17" s="118">
        <v>135068.25943550628</v>
      </c>
      <c r="AB17" s="277">
        <v>1584487.900745491</v>
      </c>
      <c r="AC17" s="277"/>
      <c r="AD17" s="121">
        <v>76283</v>
      </c>
      <c r="AE17" s="277">
        <v>197093</v>
      </c>
      <c r="AF17" s="320">
        <v>4093843.6038787323</v>
      </c>
      <c r="AG17" s="418">
        <f>VLOOKUP(B17,IGT!$B$5:$L$129,IGT!$H$1,FALSE)</f>
        <v>0</v>
      </c>
      <c r="AH17" s="418">
        <f>VLOOKUP(B17,'Tax For Deficit Equity Payment'!$A$8:$J$132,'Tax For Deficit Equity Payment'!$F$1,FALSE)</f>
        <v>573492.73044286773</v>
      </c>
      <c r="AI17" s="418">
        <f>VLOOKUP(B17,'Deficit Equity Payments'!$B$15:$V$144,'Deficit Equity Payments'!$I$1,FALSE)</f>
        <v>68484</v>
      </c>
      <c r="AJ17" s="555">
        <f t="shared" si="1"/>
        <v>0.11883026606902598</v>
      </c>
      <c r="AL17" s="418">
        <f>VLOOKUP(B17,IGT!$B$5:$L$129,IGT!$K$1,FALSE)</f>
        <v>0</v>
      </c>
      <c r="AM17" s="418">
        <f>VLOOKUP(B17,'Tax For Deficit Equity Payment'!$A$8:$J$132,'Tax For Deficit Equity Payment'!$I$1,FALSE)</f>
        <v>460839.02208524552</v>
      </c>
      <c r="AN17" s="555">
        <f t="shared" si="2"/>
        <v>9.5384181837512461E-2</v>
      </c>
    </row>
    <row r="18" spans="1:40" ht="12.75" customHeight="1">
      <c r="A18" s="18">
        <v>8</v>
      </c>
      <c r="B18" s="311">
        <v>3400014</v>
      </c>
      <c r="C18" s="4" t="s">
        <v>287</v>
      </c>
      <c r="D18" s="312">
        <v>43100</v>
      </c>
      <c r="E18" s="313">
        <v>3</v>
      </c>
      <c r="F18" s="104" t="s">
        <v>213</v>
      </c>
      <c r="G18" s="314" t="s">
        <v>237</v>
      </c>
      <c r="H18" s="315">
        <v>216139007.97999999</v>
      </c>
      <c r="I18" s="316">
        <v>0.32845177933378217</v>
      </c>
      <c r="J18" s="317">
        <v>0</v>
      </c>
      <c r="K18" s="277">
        <v>70991241.754469544</v>
      </c>
      <c r="L18" s="318">
        <v>1.0518130000000001</v>
      </c>
      <c r="M18" s="277">
        <v>74669510.963493884</v>
      </c>
      <c r="N18" s="315">
        <v>35325971.640000001</v>
      </c>
      <c r="O18" s="147">
        <v>0.9991156513681877</v>
      </c>
      <c r="P18" s="117">
        <v>1</v>
      </c>
      <c r="Q18" s="119">
        <v>35294731.16531273</v>
      </c>
      <c r="R18" s="120">
        <v>39374779.798181154</v>
      </c>
      <c r="S18" s="277"/>
      <c r="T18" s="121">
        <v>1895653</v>
      </c>
      <c r="U18" s="315">
        <v>106379437.42999999</v>
      </c>
      <c r="V18" s="316">
        <v>0.20300960917697389</v>
      </c>
      <c r="W18" s="148">
        <v>0</v>
      </c>
      <c r="X18" s="248">
        <v>21596048.017130647</v>
      </c>
      <c r="Y18" s="319">
        <v>1.0518130000000001</v>
      </c>
      <c r="Z18" s="248">
        <v>22715004.05304224</v>
      </c>
      <c r="AA18" s="118">
        <v>456488.46933045739</v>
      </c>
      <c r="AB18" s="277">
        <v>7270989.6852431288</v>
      </c>
      <c r="AC18" s="277"/>
      <c r="AD18" s="121">
        <v>350053</v>
      </c>
      <c r="AE18" s="277">
        <v>2245706</v>
      </c>
      <c r="AF18" s="320">
        <v>46645769.483424284</v>
      </c>
      <c r="AG18" s="418">
        <f>VLOOKUP(B18,IGT!$B$5:$L$129,IGT!$H$1,FALSE)</f>
        <v>0</v>
      </c>
      <c r="AH18" s="418">
        <f>VLOOKUP(B18,'Tax For Deficit Equity Payment'!$A$8:$J$132,'Tax For Deficit Equity Payment'!$F$1,FALSE)</f>
        <v>11472815.245119771</v>
      </c>
      <c r="AI18" s="418">
        <f>VLOOKUP(B18,'Deficit Equity Payments'!$B$15:$V$144,'Deficit Equity Payments'!$I$1,FALSE)</f>
        <v>830417</v>
      </c>
      <c r="AJ18" s="555">
        <f t="shared" si="1"/>
        <v>0.1647691552598336</v>
      </c>
      <c r="AL18" s="418">
        <f>VLOOKUP(B18,IGT!$B$5:$L$129,IGT!$K$1,FALSE)</f>
        <v>0</v>
      </c>
      <c r="AM18" s="418">
        <f>VLOOKUP(B18,'Tax For Deficit Equity Payment'!$A$8:$J$132,'Tax For Deficit Equity Payment'!$I$1,FALSE)</f>
        <v>7771233.9785282789</v>
      </c>
      <c r="AN18" s="555">
        <f t="shared" si="2"/>
        <v>0.34211897829212451</v>
      </c>
    </row>
    <row r="19" spans="1:40" ht="12.75" customHeight="1">
      <c r="A19" s="18">
        <v>9</v>
      </c>
      <c r="B19" s="311">
        <v>3400015</v>
      </c>
      <c r="C19" s="4" t="s">
        <v>169</v>
      </c>
      <c r="D19" s="312">
        <v>43100</v>
      </c>
      <c r="E19" s="313">
        <v>3</v>
      </c>
      <c r="F19" s="104" t="s">
        <v>213</v>
      </c>
      <c r="G19" s="314" t="s">
        <v>237</v>
      </c>
      <c r="H19" s="315">
        <v>32828593.609999999</v>
      </c>
      <c r="I19" s="316">
        <v>0.34276211338465901</v>
      </c>
      <c r="J19" s="317">
        <v>0</v>
      </c>
      <c r="K19" s="277">
        <v>11252398.125209711</v>
      </c>
      <c r="L19" s="318">
        <v>1.0518130000000001</v>
      </c>
      <c r="M19" s="277">
        <v>11835418.629271204</v>
      </c>
      <c r="N19" s="315">
        <v>5010469.3999999994</v>
      </c>
      <c r="O19" s="147">
        <v>1</v>
      </c>
      <c r="P19" s="117">
        <v>1</v>
      </c>
      <c r="Q19" s="119">
        <v>5010469.3999999994</v>
      </c>
      <c r="R19" s="120">
        <v>6824949.2292712042</v>
      </c>
      <c r="S19" s="277"/>
      <c r="T19" s="121">
        <v>328579</v>
      </c>
      <c r="U19" s="315">
        <v>50376973.689999998</v>
      </c>
      <c r="V19" s="316">
        <v>0.1831907352385575</v>
      </c>
      <c r="W19" s="148">
        <v>0</v>
      </c>
      <c r="X19" s="248">
        <v>9228594.8493645675</v>
      </c>
      <c r="Y19" s="319">
        <v>1.0518130000000001</v>
      </c>
      <c r="Z19" s="248">
        <v>9706756.0342946947</v>
      </c>
      <c r="AA19" s="118">
        <v>220531.56599310462</v>
      </c>
      <c r="AB19" s="277">
        <v>3132558.3762815129</v>
      </c>
      <c r="AC19" s="277"/>
      <c r="AD19" s="121">
        <v>150813</v>
      </c>
      <c r="AE19" s="277">
        <v>479392</v>
      </c>
      <c r="AF19" s="320">
        <v>9957507.605552718</v>
      </c>
      <c r="AG19" s="418">
        <f>VLOOKUP(B19,IGT!$B$5:$L$129,IGT!$H$1,FALSE)</f>
        <v>0</v>
      </c>
      <c r="AH19" s="418">
        <f>VLOOKUP(B19,'Tax For Deficit Equity Payment'!$A$8:$J$132,'Tax For Deficit Equity Payment'!$F$1,FALSE)</f>
        <v>1874574.2287585549</v>
      </c>
      <c r="AI19" s="418">
        <f>VLOOKUP(B19,'Deficit Equity Payments'!$B$15:$V$144,'Deficit Equity Payments'!$I$1,FALSE)</f>
        <v>119191</v>
      </c>
      <c r="AJ19" s="555">
        <f t="shared" si="1"/>
        <v>0.16845751647749921</v>
      </c>
      <c r="AL19" s="418">
        <f>VLOOKUP(B19,IGT!$B$5:$L$129,IGT!$K$1,FALSE)</f>
        <v>0</v>
      </c>
      <c r="AM19" s="418">
        <f>VLOOKUP(B19,'Tax For Deficit Equity Payment'!$A$8:$J$132,'Tax For Deficit Equity Payment'!$I$1,FALSE)</f>
        <v>1424795.4906294059</v>
      </c>
      <c r="AN19" s="555">
        <f t="shared" si="2"/>
        <v>0.1467838983070654</v>
      </c>
    </row>
    <row r="20" spans="1:40" ht="12.75" customHeight="1">
      <c r="A20" s="18">
        <v>10</v>
      </c>
      <c r="B20" s="321">
        <v>3400016</v>
      </c>
      <c r="C20" s="322" t="s">
        <v>16</v>
      </c>
      <c r="D20" s="323">
        <v>42947</v>
      </c>
      <c r="E20" s="324">
        <v>3</v>
      </c>
      <c r="F20" s="132" t="s">
        <v>213</v>
      </c>
      <c r="G20" s="325" t="s">
        <v>237</v>
      </c>
      <c r="H20" s="326">
        <v>13634744.140000001</v>
      </c>
      <c r="I20" s="327">
        <v>0.30963802278439922</v>
      </c>
      <c r="J20" s="328">
        <v>0</v>
      </c>
      <c r="K20" s="329">
        <v>4221835.2166807745</v>
      </c>
      <c r="L20" s="330">
        <v>1.061901</v>
      </c>
      <c r="M20" s="329">
        <v>4483171.038428531</v>
      </c>
      <c r="N20" s="326">
        <v>2468746.91</v>
      </c>
      <c r="O20" s="149">
        <v>1</v>
      </c>
      <c r="P20" s="126">
        <v>1</v>
      </c>
      <c r="Q20" s="127">
        <v>2468746.91</v>
      </c>
      <c r="R20" s="122">
        <v>2014424.1284285309</v>
      </c>
      <c r="S20" s="277"/>
      <c r="T20" s="123">
        <v>96982</v>
      </c>
      <c r="U20" s="326">
        <v>29559821.280000001</v>
      </c>
      <c r="V20" s="327">
        <v>0.14240229804379795</v>
      </c>
      <c r="W20" s="150">
        <v>0</v>
      </c>
      <c r="X20" s="331">
        <v>4209386.4800359607</v>
      </c>
      <c r="Y20" s="332">
        <v>1.061901</v>
      </c>
      <c r="Z20" s="331">
        <v>4469951.7125366665</v>
      </c>
      <c r="AA20" s="128">
        <v>134795.593864255</v>
      </c>
      <c r="AB20" s="329">
        <v>1475781.1076252549</v>
      </c>
      <c r="AC20" s="277"/>
      <c r="AD20" s="123">
        <v>71050</v>
      </c>
      <c r="AE20" s="329">
        <v>168032</v>
      </c>
      <c r="AF20" s="333">
        <v>3490205.2360537858</v>
      </c>
      <c r="AG20" s="418">
        <f>VLOOKUP(B20,IGT!$B$5:$L$129,IGT!$H$1,FALSE)</f>
        <v>0</v>
      </c>
      <c r="AH20" s="418">
        <f>VLOOKUP(B20,'Tax For Deficit Equity Payment'!$A$8:$J$132,'Tax For Deficit Equity Payment'!$F$1,FALSE)</f>
        <v>467954.88283128198</v>
      </c>
      <c r="AI20" s="418">
        <f>VLOOKUP(B20,'Deficit Equity Payments'!$B$15:$V$144,'Deficit Equity Payments'!$I$1,FALSE)</f>
        <v>58706</v>
      </c>
      <c r="AJ20" s="555">
        <f t="shared" si="1"/>
        <v>0.11747508143608333</v>
      </c>
      <c r="AL20" s="418">
        <f>VLOOKUP(B20,IGT!$B$5:$L$129,IGT!$K$1,FALSE)</f>
        <v>0</v>
      </c>
      <c r="AM20" s="418">
        <f>VLOOKUP(B20,'Tax For Deficit Equity Payment'!$A$8:$J$132,'Tax For Deficit Equity Payment'!$I$1,FALSE)</f>
        <v>789372.41875229124</v>
      </c>
      <c r="AN20" s="555">
        <f t="shared" si="2"/>
        <v>0.17659528995321694</v>
      </c>
    </row>
    <row r="21" spans="1:40" ht="12.75" customHeight="1">
      <c r="A21" s="18">
        <v>11</v>
      </c>
      <c r="B21" s="311">
        <v>3400017</v>
      </c>
      <c r="C21" s="4" t="s">
        <v>17</v>
      </c>
      <c r="D21" s="312">
        <v>42916</v>
      </c>
      <c r="E21" s="313">
        <v>4</v>
      </c>
      <c r="F21" s="104" t="s">
        <v>212</v>
      </c>
      <c r="G21" s="313" t="s">
        <v>237</v>
      </c>
      <c r="H21" s="315">
        <v>12255577.16</v>
      </c>
      <c r="I21" s="316">
        <v>0.44342062107730085</v>
      </c>
      <c r="J21" s="317">
        <v>0</v>
      </c>
      <c r="K21" s="277">
        <v>5434375.6359479828</v>
      </c>
      <c r="L21" s="318">
        <v>1.061901</v>
      </c>
      <c r="M21" s="277">
        <v>5770768.9221887989</v>
      </c>
      <c r="N21" s="315">
        <v>2366537.2800000003</v>
      </c>
      <c r="O21" s="147">
        <v>1.0034148399496607</v>
      </c>
      <c r="P21" s="117">
        <v>1</v>
      </c>
      <c r="Q21" s="119">
        <v>2374618.6260461058</v>
      </c>
      <c r="R21" s="129">
        <v>3396150.2961426931</v>
      </c>
      <c r="S21" s="277"/>
      <c r="T21" s="121">
        <v>3396150</v>
      </c>
      <c r="U21" s="315">
        <v>23475942.710000001</v>
      </c>
      <c r="V21" s="316">
        <v>0.2464604488807709</v>
      </c>
      <c r="W21" s="148">
        <v>0</v>
      </c>
      <c r="X21" s="334">
        <v>5785891.3782058619</v>
      </c>
      <c r="Y21" s="319">
        <v>1.061901</v>
      </c>
      <c r="Z21" s="335">
        <v>6144043.8404081827</v>
      </c>
      <c r="AA21" s="118">
        <v>65920.899082439588</v>
      </c>
      <c r="AB21" s="277">
        <v>1909134.0512048942</v>
      </c>
      <c r="AC21" s="277"/>
      <c r="AD21" s="121">
        <v>1909134</v>
      </c>
      <c r="AE21" s="277">
        <v>5305284</v>
      </c>
      <c r="AF21" s="320">
        <v>5305284.3473475873</v>
      </c>
      <c r="AG21" s="418">
        <f>VLOOKUP(B21,IGT!$B$5:$L$129,IGT!$H$1,FALSE)</f>
        <v>1115295.7572532606</v>
      </c>
      <c r="AH21" s="418">
        <f>VLOOKUP(B21,'Tax For Deficit Equity Payment'!$A$8:$J$132,'Tax For Deficit Equity Payment'!$F$1,FALSE)</f>
        <v>0</v>
      </c>
      <c r="AI21" s="418">
        <f>VLOOKUP(B21,'Deficit Equity Payments'!$B$15:$V$144,'Deficit Equity Payments'!$I$1,FALSE)</f>
        <v>0</v>
      </c>
      <c r="AJ21" s="555">
        <f t="shared" si="1"/>
        <v>0.19326640388682195</v>
      </c>
      <c r="AL21" s="418">
        <f>VLOOKUP(B21,IGT!$B$5:$L$129,IGT!$K$1,FALSE)</f>
        <v>626959.62241568731</v>
      </c>
      <c r="AM21" s="418">
        <f>VLOOKUP(B21,'Tax For Deficit Equity Payment'!$A$8:$J$132,'Tax For Deficit Equity Payment'!$I$1,FALSE)</f>
        <v>0</v>
      </c>
      <c r="AN21" s="555">
        <f t="shared" si="2"/>
        <v>0.1020434812480171</v>
      </c>
    </row>
    <row r="22" spans="1:40" ht="12.75" customHeight="1">
      <c r="A22" s="18">
        <v>12</v>
      </c>
      <c r="B22" s="311">
        <v>3400020</v>
      </c>
      <c r="C22" s="4" t="s">
        <v>18</v>
      </c>
      <c r="D22" s="312">
        <v>43100</v>
      </c>
      <c r="E22" s="313">
        <v>3</v>
      </c>
      <c r="F22" s="104" t="s">
        <v>213</v>
      </c>
      <c r="G22" s="314" t="s">
        <v>237</v>
      </c>
      <c r="H22" s="315">
        <v>30336780.030000001</v>
      </c>
      <c r="I22" s="316">
        <v>0.23530892442140322</v>
      </c>
      <c r="J22" s="317">
        <v>0</v>
      </c>
      <c r="K22" s="277">
        <v>7138515.0792680047</v>
      </c>
      <c r="L22" s="318">
        <v>1.0518130000000001</v>
      </c>
      <c r="M22" s="277">
        <v>7508382.9610701185</v>
      </c>
      <c r="N22" s="315">
        <v>3553541.46</v>
      </c>
      <c r="O22" s="147">
        <v>1</v>
      </c>
      <c r="P22" s="117">
        <v>1</v>
      </c>
      <c r="Q22" s="119">
        <v>3553541.46</v>
      </c>
      <c r="R22" s="120">
        <v>3954841.5010701185</v>
      </c>
      <c r="S22" s="277"/>
      <c r="T22" s="121">
        <v>190401</v>
      </c>
      <c r="U22" s="315">
        <v>47433499.979999997</v>
      </c>
      <c r="V22" s="316">
        <v>0.11248511894427812</v>
      </c>
      <c r="W22" s="148">
        <v>0</v>
      </c>
      <c r="X22" s="248">
        <v>5335562.8871937133</v>
      </c>
      <c r="Y22" s="319">
        <v>1.0518130000000001</v>
      </c>
      <c r="Z22" s="248">
        <v>5612014.4070678819</v>
      </c>
      <c r="AA22" s="118">
        <v>122732.11420392945</v>
      </c>
      <c r="AB22" s="277">
        <v>1806336.436324294</v>
      </c>
      <c r="AC22" s="277"/>
      <c r="AD22" s="121">
        <v>86964</v>
      </c>
      <c r="AE22" s="277">
        <v>277365</v>
      </c>
      <c r="AF22" s="320">
        <v>5761177.9373944122</v>
      </c>
      <c r="AG22" s="418">
        <f>VLOOKUP(B22,IGT!$B$5:$L$129,IGT!$H$1,FALSE)</f>
        <v>0</v>
      </c>
      <c r="AH22" s="418">
        <f>VLOOKUP(B22,'Tax For Deficit Equity Payment'!$A$8:$J$132,'Tax For Deficit Equity Payment'!$F$1,FALSE)</f>
        <v>732655.27167471289</v>
      </c>
      <c r="AI22" s="418">
        <f>VLOOKUP(B22,'Deficit Equity Payments'!$B$15:$V$144,'Deficit Equity Payments'!$I$1,FALSE)</f>
        <v>83884</v>
      </c>
      <c r="AJ22" s="555">
        <f t="shared" si="1"/>
        <v>0.10875034956372778</v>
      </c>
      <c r="AL22" s="418">
        <f>VLOOKUP(B22,IGT!$B$5:$L$129,IGT!$K$1,FALSE)</f>
        <v>0</v>
      </c>
      <c r="AM22" s="418">
        <f>VLOOKUP(B22,'Tax For Deficit Equity Payment'!$A$8:$J$132,'Tax For Deficit Equity Payment'!$I$1,FALSE)</f>
        <v>641312.45248606685</v>
      </c>
      <c r="AN22" s="555">
        <f t="shared" si="2"/>
        <v>0.11427491199566153</v>
      </c>
    </row>
    <row r="23" spans="1:40" ht="12.75" customHeight="1">
      <c r="A23" s="18">
        <v>13</v>
      </c>
      <c r="B23" s="311">
        <v>3400021</v>
      </c>
      <c r="C23" s="4" t="s">
        <v>591</v>
      </c>
      <c r="D23" s="312">
        <v>43100</v>
      </c>
      <c r="E23" s="313">
        <v>4</v>
      </c>
      <c r="F23" s="104" t="s">
        <v>212</v>
      </c>
      <c r="G23" s="314" t="s">
        <v>237</v>
      </c>
      <c r="H23" s="315">
        <v>42217832.049999997</v>
      </c>
      <c r="I23" s="316">
        <v>0.28062078454348233</v>
      </c>
      <c r="J23" s="317">
        <v>0</v>
      </c>
      <c r="K23" s="277">
        <v>11847201.151595972</v>
      </c>
      <c r="L23" s="318">
        <v>1.0518130000000001</v>
      </c>
      <c r="M23" s="277">
        <v>12461040.184863616</v>
      </c>
      <c r="N23" s="315">
        <v>5358490.6099999994</v>
      </c>
      <c r="O23" s="147">
        <v>1</v>
      </c>
      <c r="P23" s="117">
        <v>1</v>
      </c>
      <c r="Q23" s="119">
        <v>5358490.6099999994</v>
      </c>
      <c r="R23" s="120">
        <v>7102549.5748636164</v>
      </c>
      <c r="S23" s="277"/>
      <c r="T23" s="121">
        <v>7102550</v>
      </c>
      <c r="U23" s="315">
        <v>88488110.209999993</v>
      </c>
      <c r="V23" s="316">
        <v>0.14541478309449934</v>
      </c>
      <c r="W23" s="148">
        <v>0</v>
      </c>
      <c r="X23" s="248">
        <v>12867479.352629302</v>
      </c>
      <c r="Y23" s="319">
        <v>1.0518130000000001</v>
      </c>
      <c r="Z23" s="248">
        <v>13534182.060327085</v>
      </c>
      <c r="AA23" s="118">
        <v>122437.36299544544</v>
      </c>
      <c r="AB23" s="277">
        <v>4182691.9810935706</v>
      </c>
      <c r="AC23" s="277"/>
      <c r="AD23" s="121">
        <v>4182692</v>
      </c>
      <c r="AE23" s="277">
        <v>11285242</v>
      </c>
      <c r="AF23" s="320">
        <v>11285241.555957187</v>
      </c>
      <c r="AG23" s="418">
        <f>VLOOKUP(B23,IGT!$B$5:$L$129,IGT!$H$1,FALSE)</f>
        <v>2332477.2803852116</v>
      </c>
      <c r="AH23" s="418">
        <f>VLOOKUP(B23,'Tax For Deficit Equity Payment'!$A$8:$J$132,'Tax For Deficit Equity Payment'!$F$1,FALSE)</f>
        <v>0</v>
      </c>
      <c r="AI23" s="418">
        <f>VLOOKUP(B23,'Deficit Equity Payments'!$B$15:$V$144,'Deficit Equity Payments'!$I$1,FALSE)</f>
        <v>0</v>
      </c>
      <c r="AJ23" s="555">
        <f t="shared" si="1"/>
        <v>0.1871815872336616</v>
      </c>
      <c r="AL23" s="418">
        <f>VLOOKUP(B23,IGT!$B$5:$L$129,IGT!$K$1,FALSE)</f>
        <v>1373596.0465911287</v>
      </c>
      <c r="AM23" s="418">
        <f>VLOOKUP(B23,'Tax For Deficit Equity Payment'!$A$8:$J$132,'Tax For Deficit Equity Payment'!$I$1,FALSE)</f>
        <v>0</v>
      </c>
      <c r="AN23" s="555">
        <f t="shared" si="2"/>
        <v>0.10149087994150513</v>
      </c>
    </row>
    <row r="24" spans="1:40" ht="12.75" customHeight="1">
      <c r="A24" s="18">
        <v>14</v>
      </c>
      <c r="B24" s="311">
        <v>3400023</v>
      </c>
      <c r="C24" s="4" t="s">
        <v>592</v>
      </c>
      <c r="D24" s="312">
        <v>43100</v>
      </c>
      <c r="E24" s="313">
        <v>3</v>
      </c>
      <c r="F24" s="104" t="s">
        <v>213</v>
      </c>
      <c r="G24" s="314" t="s">
        <v>237</v>
      </c>
      <c r="H24" s="315">
        <v>6269827.75</v>
      </c>
      <c r="I24" s="316">
        <v>0.47989813402175219</v>
      </c>
      <c r="J24" s="317">
        <v>0</v>
      </c>
      <c r="K24" s="277">
        <v>3008878.6378628011</v>
      </c>
      <c r="L24" s="318">
        <v>1.0518130000000001</v>
      </c>
      <c r="M24" s="277">
        <v>3164777.6667263866</v>
      </c>
      <c r="N24" s="315">
        <v>1610001.02</v>
      </c>
      <c r="O24" s="147">
        <v>1</v>
      </c>
      <c r="P24" s="117">
        <v>1</v>
      </c>
      <c r="Q24" s="119">
        <v>1610001.02</v>
      </c>
      <c r="R24" s="120">
        <v>1554776.6467263866</v>
      </c>
      <c r="S24" s="277"/>
      <c r="T24" s="121">
        <v>74853</v>
      </c>
      <c r="U24" s="315">
        <v>27033437.149999999</v>
      </c>
      <c r="V24" s="316">
        <v>0.27152842320665183</v>
      </c>
      <c r="W24" s="148">
        <v>0</v>
      </c>
      <c r="X24" s="248">
        <v>7340346.5631956235</v>
      </c>
      <c r="Y24" s="319">
        <v>1.0518130000000001</v>
      </c>
      <c r="Z24" s="248">
        <v>7720671.939674479</v>
      </c>
      <c r="AA24" s="118">
        <v>164208.00666835668</v>
      </c>
      <c r="AB24" s="277">
        <v>2480409.5885707005</v>
      </c>
      <c r="AC24" s="277"/>
      <c r="AD24" s="121">
        <v>119416</v>
      </c>
      <c r="AE24" s="277">
        <v>194269</v>
      </c>
      <c r="AF24" s="320">
        <v>4035186.2352970871</v>
      </c>
      <c r="AG24" s="418">
        <f>VLOOKUP(B24,IGT!$B$5:$L$129,IGT!$H$1,FALSE)</f>
        <v>0</v>
      </c>
      <c r="AH24" s="418">
        <f>VLOOKUP(B24,'Tax For Deficit Equity Payment'!$A$8:$J$132,'Tax For Deficit Equity Payment'!$F$1,FALSE)</f>
        <v>1000484.6844619596</v>
      </c>
      <c r="AI24" s="418">
        <f>VLOOKUP(B24,'Deficit Equity Payments'!$B$15:$V$144,'Deficit Equity Payments'!$I$1,FALSE)</f>
        <v>0</v>
      </c>
      <c r="AJ24" s="555">
        <f t="shared" si="1"/>
        <v>0.31613111245721431</v>
      </c>
      <c r="AL24" s="418">
        <f>VLOOKUP(B24,IGT!$B$5:$L$129,IGT!$K$1,FALSE)</f>
        <v>0</v>
      </c>
      <c r="AM24" s="418">
        <f>VLOOKUP(B24,'Tax For Deficit Equity Payment'!$A$8:$J$132,'Tax For Deficit Equity Payment'!$I$1,FALSE)</f>
        <v>1535559.7919528205</v>
      </c>
      <c r="AN24" s="555">
        <f t="shared" si="2"/>
        <v>0.19888939770410233</v>
      </c>
    </row>
    <row r="25" spans="1:40" ht="12.75" customHeight="1">
      <c r="A25" s="18">
        <v>15</v>
      </c>
      <c r="B25" s="321">
        <v>3400024</v>
      </c>
      <c r="C25" s="322" t="s">
        <v>20</v>
      </c>
      <c r="D25" s="323">
        <v>43008</v>
      </c>
      <c r="E25" s="324">
        <v>4</v>
      </c>
      <c r="F25" s="132" t="s">
        <v>212</v>
      </c>
      <c r="G25" s="325" t="s">
        <v>237</v>
      </c>
      <c r="H25" s="326">
        <v>7852508.5099999998</v>
      </c>
      <c r="I25" s="327">
        <v>0.48823287206435262</v>
      </c>
      <c r="J25" s="328">
        <v>0</v>
      </c>
      <c r="K25" s="329">
        <v>3833852.7827470703</v>
      </c>
      <c r="L25" s="330">
        <v>1.0572919999999999</v>
      </c>
      <c r="M25" s="329">
        <v>4053501.8763762149</v>
      </c>
      <c r="N25" s="326">
        <v>2265902.1</v>
      </c>
      <c r="O25" s="149">
        <v>1.098578229961521</v>
      </c>
      <c r="P25" s="126">
        <v>1</v>
      </c>
      <c r="Q25" s="127">
        <v>2489270.7182840933</v>
      </c>
      <c r="R25" s="122">
        <v>1564231.1580921216</v>
      </c>
      <c r="S25" s="277"/>
      <c r="T25" s="123">
        <v>1564231</v>
      </c>
      <c r="U25" s="326">
        <v>17302073.23</v>
      </c>
      <c r="V25" s="327">
        <v>0.19859298614230489</v>
      </c>
      <c r="W25" s="150">
        <v>0</v>
      </c>
      <c r="X25" s="331">
        <v>3436070.3891985347</v>
      </c>
      <c r="Y25" s="332">
        <v>1.0572919999999999</v>
      </c>
      <c r="Z25" s="331">
        <v>3632929.7339364965</v>
      </c>
      <c r="AA25" s="128">
        <v>38731.96490865037</v>
      </c>
      <c r="AB25" s="329">
        <v>1128610.8850895993</v>
      </c>
      <c r="AC25" s="277"/>
      <c r="AD25" s="123">
        <v>1128611</v>
      </c>
      <c r="AE25" s="329">
        <v>2692842</v>
      </c>
      <c r="AF25" s="333">
        <v>2692842.0431817211</v>
      </c>
      <c r="AG25" s="418">
        <f>VLOOKUP(B25,IGT!$B$5:$L$129,IGT!$H$1,FALSE)</f>
        <v>513693.51231745275</v>
      </c>
      <c r="AH25" s="418">
        <f>VLOOKUP(B25,'Tax For Deficit Equity Payment'!$A$8:$J$132,'Tax For Deficit Equity Payment'!$F$1,FALSE)</f>
        <v>0</v>
      </c>
      <c r="AI25" s="418">
        <f>VLOOKUP(B25,'Deficit Equity Payments'!$B$15:$V$144,'Deficit Equity Payments'!$I$1,FALSE)</f>
        <v>0</v>
      </c>
      <c r="AJ25" s="555">
        <f t="shared" si="1"/>
        <v>0.12672832725482513</v>
      </c>
      <c r="AL25" s="418">
        <f>VLOOKUP(B25,IGT!$B$5:$L$129,IGT!$K$1,FALSE)</f>
        <v>370635.81466342445</v>
      </c>
      <c r="AM25" s="418">
        <f>VLOOKUP(B25,'Tax For Deficit Equity Payment'!$A$8:$J$132,'Tax For Deficit Equity Payment'!$I$1,FALSE)</f>
        <v>0</v>
      </c>
      <c r="AN25" s="555">
        <f t="shared" si="2"/>
        <v>0.10202119000573633</v>
      </c>
    </row>
    <row r="26" spans="1:40" ht="12.75" customHeight="1">
      <c r="A26" s="18">
        <v>16</v>
      </c>
      <c r="B26" s="311">
        <v>3400027</v>
      </c>
      <c r="C26" s="4" t="s">
        <v>593</v>
      </c>
      <c r="D26" s="312">
        <v>43008</v>
      </c>
      <c r="E26" s="313">
        <v>4</v>
      </c>
      <c r="F26" s="104" t="s">
        <v>212</v>
      </c>
      <c r="G26" s="313" t="s">
        <v>237</v>
      </c>
      <c r="H26" s="315">
        <v>19800199.32</v>
      </c>
      <c r="I26" s="316">
        <v>0.53650651480588918</v>
      </c>
      <c r="J26" s="317">
        <v>0</v>
      </c>
      <c r="K26" s="277">
        <v>10622935.929635137</v>
      </c>
      <c r="L26" s="318">
        <v>1.0572919999999999</v>
      </c>
      <c r="M26" s="277">
        <v>11231545.174915792</v>
      </c>
      <c r="N26" s="315">
        <v>4042952.09</v>
      </c>
      <c r="O26" s="147">
        <v>1</v>
      </c>
      <c r="P26" s="117">
        <v>1</v>
      </c>
      <c r="Q26" s="119">
        <v>4042952.09</v>
      </c>
      <c r="R26" s="129">
        <v>7188593.0849157926</v>
      </c>
      <c r="S26" s="277"/>
      <c r="T26" s="121">
        <v>7188593</v>
      </c>
      <c r="U26" s="315">
        <v>29257200.68</v>
      </c>
      <c r="V26" s="316">
        <v>0.26752341338054209</v>
      </c>
      <c r="W26" s="148">
        <v>0</v>
      </c>
      <c r="X26" s="334">
        <v>7826986.1918731174</v>
      </c>
      <c r="Y26" s="319">
        <v>1.0572919999999999</v>
      </c>
      <c r="Z26" s="335">
        <v>8275409.884777911</v>
      </c>
      <c r="AA26" s="118">
        <v>89554.019643926062</v>
      </c>
      <c r="AB26" s="277">
        <v>2572176.9850772992</v>
      </c>
      <c r="AC26" s="277"/>
      <c r="AD26" s="121">
        <v>2572177</v>
      </c>
      <c r="AE26" s="277">
        <v>9760770</v>
      </c>
      <c r="AF26" s="320">
        <v>9760770.0699930917</v>
      </c>
      <c r="AG26" s="418">
        <f>VLOOKUP(B26,IGT!$B$5:$L$129,IGT!$H$1,FALSE)</f>
        <v>2360733.9690863467</v>
      </c>
      <c r="AH26" s="418">
        <f>VLOOKUP(B26,'Tax For Deficit Equity Payment'!$A$8:$J$132,'Tax For Deficit Equity Payment'!$F$1,FALSE)</f>
        <v>0</v>
      </c>
      <c r="AI26" s="418">
        <f>VLOOKUP(B26,'Deficit Equity Payments'!$B$15:$V$144,'Deficit Equity Payments'!$I$1,FALSE)</f>
        <v>0</v>
      </c>
      <c r="AJ26" s="555">
        <f t="shared" si="1"/>
        <v>0.21018781764407105</v>
      </c>
      <c r="AL26" s="418">
        <f>VLOOKUP(B26,IGT!$B$5:$L$129,IGT!$K$1,FALSE)</f>
        <v>844702.92189938517</v>
      </c>
      <c r="AM26" s="418">
        <f>VLOOKUP(B26,'Tax For Deficit Equity Payment'!$A$8:$J$132,'Tax For Deficit Equity Payment'!$I$1,FALSE)</f>
        <v>0</v>
      </c>
      <c r="AN26" s="555">
        <f t="shared" si="2"/>
        <v>0.10207384693453823</v>
      </c>
    </row>
    <row r="27" spans="1:40" ht="12.75" customHeight="1">
      <c r="A27" s="18">
        <v>17</v>
      </c>
      <c r="B27" s="311">
        <v>3400028</v>
      </c>
      <c r="C27" s="4" t="s">
        <v>21</v>
      </c>
      <c r="D27" s="312">
        <v>43008</v>
      </c>
      <c r="E27" s="313">
        <v>4</v>
      </c>
      <c r="F27" s="104" t="s">
        <v>212</v>
      </c>
      <c r="G27" s="314" t="s">
        <v>237</v>
      </c>
      <c r="H27" s="315">
        <v>261672266.92999998</v>
      </c>
      <c r="I27" s="316">
        <v>0.27558488921240443</v>
      </c>
      <c r="J27" s="317">
        <v>0</v>
      </c>
      <c r="K27" s="277">
        <v>72112922.691862762</v>
      </c>
      <c r="L27" s="318">
        <v>1.0572919999999999</v>
      </c>
      <c r="M27" s="277">
        <v>76244416.258724958</v>
      </c>
      <c r="N27" s="315">
        <v>33385275.309999999</v>
      </c>
      <c r="O27" s="147">
        <v>1.0082939677000504</v>
      </c>
      <c r="P27" s="117">
        <v>1</v>
      </c>
      <c r="Q27" s="119">
        <v>33662171.70507843</v>
      </c>
      <c r="R27" s="120">
        <v>42582244.553646527</v>
      </c>
      <c r="S27" s="277"/>
      <c r="T27" s="121">
        <v>42582245</v>
      </c>
      <c r="U27" s="315">
        <v>175134855.72</v>
      </c>
      <c r="V27" s="316">
        <v>0.19304773519412921</v>
      </c>
      <c r="W27" s="148">
        <v>0</v>
      </c>
      <c r="X27" s="248">
        <v>33809387.250296585</v>
      </c>
      <c r="Y27" s="319">
        <v>1.0572919999999999</v>
      </c>
      <c r="Z27" s="248">
        <v>35746394.664640576</v>
      </c>
      <c r="AA27" s="118">
        <v>398998.22104016715</v>
      </c>
      <c r="AB27" s="277">
        <v>11122916.62043234</v>
      </c>
      <c r="AC27" s="277"/>
      <c r="AD27" s="121">
        <v>11122917</v>
      </c>
      <c r="AE27" s="277">
        <v>53705162</v>
      </c>
      <c r="AF27" s="320">
        <v>53705161.174078867</v>
      </c>
      <c r="AG27" s="418">
        <f>VLOOKUP(B27,IGT!$B$5:$L$129,IGT!$H$1,FALSE)</f>
        <v>13984009.111417521</v>
      </c>
      <c r="AH27" s="418">
        <f>VLOOKUP(B27,'Tax For Deficit Equity Payment'!$A$8:$J$132,'Tax For Deficit Equity Payment'!$F$1,FALSE)</f>
        <v>0</v>
      </c>
      <c r="AI27" s="418">
        <f>VLOOKUP(B27,'Deficit Equity Payments'!$B$15:$V$144,'Deficit Equity Payments'!$I$1,FALSE)</f>
        <v>0</v>
      </c>
      <c r="AJ27" s="555">
        <f t="shared" si="1"/>
        <v>0.18341027182849307</v>
      </c>
      <c r="AL27" s="418">
        <f>VLOOKUP(B27,IGT!$B$5:$L$129,IGT!$K$1,FALSE)</f>
        <v>3652765.8181499806</v>
      </c>
      <c r="AM27" s="418">
        <f>VLOOKUP(B27,'Tax For Deficit Equity Payment'!$A$8:$J$132,'Tax For Deficit Equity Payment'!$I$1,FALSE)</f>
        <v>0</v>
      </c>
      <c r="AN27" s="555">
        <f t="shared" si="2"/>
        <v>0.10218557290655116</v>
      </c>
    </row>
    <row r="28" spans="1:40" ht="12.75" customHeight="1">
      <c r="A28" s="18">
        <v>18</v>
      </c>
      <c r="B28" s="311">
        <v>3400030</v>
      </c>
      <c r="C28" s="4" t="s">
        <v>22</v>
      </c>
      <c r="D28" s="312">
        <v>42916</v>
      </c>
      <c r="E28" s="313">
        <v>3</v>
      </c>
      <c r="F28" s="104" t="s">
        <v>213</v>
      </c>
      <c r="G28" s="314" t="s">
        <v>237</v>
      </c>
      <c r="H28" s="315">
        <v>551324336.35000002</v>
      </c>
      <c r="I28" s="316">
        <v>0.30909512665379396</v>
      </c>
      <c r="J28" s="317">
        <v>0</v>
      </c>
      <c r="K28" s="277">
        <v>170411665.57142216</v>
      </c>
      <c r="L28" s="318">
        <v>1.0646850000000001</v>
      </c>
      <c r="M28" s="277">
        <v>181434744.15890962</v>
      </c>
      <c r="N28" s="315">
        <v>85606676.080000013</v>
      </c>
      <c r="O28" s="147">
        <v>0.99559798696899371</v>
      </c>
      <c r="P28" s="117">
        <v>1</v>
      </c>
      <c r="Q28" s="119">
        <v>85229834.376354724</v>
      </c>
      <c r="R28" s="120">
        <v>96204909.782554895</v>
      </c>
      <c r="S28" s="277"/>
      <c r="T28" s="121">
        <v>4631673</v>
      </c>
      <c r="U28" s="315">
        <v>309792765.21000004</v>
      </c>
      <c r="V28" s="316">
        <v>0.21772620737797169</v>
      </c>
      <c r="W28" s="148">
        <v>0</v>
      </c>
      <c r="X28" s="248">
        <v>67450003.842307761</v>
      </c>
      <c r="Y28" s="319">
        <v>1.0646850000000001</v>
      </c>
      <c r="Z28" s="248">
        <v>71813007.340847448</v>
      </c>
      <c r="AA28" s="118">
        <v>1635462.479307641</v>
      </c>
      <c r="AB28" s="277">
        <v>23179364.681561872</v>
      </c>
      <c r="AC28" s="277"/>
      <c r="AD28" s="121">
        <v>1115943</v>
      </c>
      <c r="AE28" s="277">
        <v>5747616</v>
      </c>
      <c r="AF28" s="320">
        <v>119384274.46411677</v>
      </c>
      <c r="AG28" s="418">
        <f>VLOOKUP(B28,IGT!$B$5:$L$129,IGT!$H$1,FALSE)</f>
        <v>0</v>
      </c>
      <c r="AH28" s="418">
        <f>VLOOKUP(B28,'Tax For Deficit Equity Payment'!$A$8:$J$132,'Tax For Deficit Equity Payment'!$F$1,FALSE)</f>
        <v>19005491.236861698</v>
      </c>
      <c r="AI28" s="418">
        <f>VLOOKUP(B28,'Deficit Equity Payments'!$B$15:$V$144,'Deficit Equity Payments'!$I$1,FALSE)</f>
        <v>1483407</v>
      </c>
      <c r="AJ28" s="555">
        <f t="shared" si="1"/>
        <v>0.11292709305399906</v>
      </c>
      <c r="AL28" s="418">
        <f>VLOOKUP(B28,IGT!$B$5:$L$129,IGT!$K$1,FALSE)</f>
        <v>0</v>
      </c>
      <c r="AM28" s="418">
        <f>VLOOKUP(B28,'Tax For Deficit Equity Payment'!$A$8:$J$132,'Tax For Deficit Equity Payment'!$I$1,FALSE)</f>
        <v>16797455.46256971</v>
      </c>
      <c r="AN28" s="555">
        <f t="shared" si="2"/>
        <v>0.23390547318041738</v>
      </c>
    </row>
    <row r="29" spans="1:40" ht="12.75" customHeight="1">
      <c r="A29" s="18">
        <v>19</v>
      </c>
      <c r="B29" s="311">
        <v>3400032</v>
      </c>
      <c r="C29" s="4" t="s">
        <v>327</v>
      </c>
      <c r="D29" s="312">
        <v>42916</v>
      </c>
      <c r="E29" s="313">
        <v>4</v>
      </c>
      <c r="F29" s="104" t="s">
        <v>212</v>
      </c>
      <c r="G29" s="314" t="s">
        <v>237</v>
      </c>
      <c r="H29" s="315">
        <v>106972239.45</v>
      </c>
      <c r="I29" s="316">
        <v>0.30456289721190533</v>
      </c>
      <c r="J29" s="317">
        <v>0</v>
      </c>
      <c r="K29" s="277">
        <v>32579775.168137673</v>
      </c>
      <c r="L29" s="318">
        <v>1.0646850000000001</v>
      </c>
      <c r="M29" s="277">
        <v>34687197.924888663</v>
      </c>
      <c r="N29" s="315">
        <v>14947904.17</v>
      </c>
      <c r="O29" s="147">
        <v>1</v>
      </c>
      <c r="P29" s="117">
        <v>1</v>
      </c>
      <c r="Q29" s="119">
        <v>14947904.17</v>
      </c>
      <c r="R29" s="120">
        <v>19739293.754888661</v>
      </c>
      <c r="S29" s="277"/>
      <c r="T29" s="121">
        <v>19739294</v>
      </c>
      <c r="U29" s="315">
        <v>103591365.67</v>
      </c>
      <c r="V29" s="316">
        <v>0.18228669580058704</v>
      </c>
      <c r="W29" s="148">
        <v>0</v>
      </c>
      <c r="X29" s="248">
        <v>18883327.761454664</v>
      </c>
      <c r="Y29" s="319">
        <v>1.0646850000000001</v>
      </c>
      <c r="Z29" s="248">
        <v>20104795.817704361</v>
      </c>
      <c r="AA29" s="118">
        <v>242448.33649776684</v>
      </c>
      <c r="AB29" s="277">
        <v>6273887.0818090746</v>
      </c>
      <c r="AC29" s="277"/>
      <c r="AD29" s="121">
        <v>6273887</v>
      </c>
      <c r="AE29" s="277">
        <v>26013181</v>
      </c>
      <c r="AF29" s="320">
        <v>26013180.836697735</v>
      </c>
      <c r="AG29" s="418">
        <f>VLOOKUP(B29,IGT!$B$5:$L$129,IGT!$H$1,FALSE)</f>
        <v>6482384.069105437</v>
      </c>
      <c r="AH29" s="418">
        <f>VLOOKUP(B29,'Tax For Deficit Equity Payment'!$A$8:$J$132,'Tax For Deficit Equity Payment'!$F$1,FALSE)</f>
        <v>0</v>
      </c>
      <c r="AI29" s="418">
        <f>VLOOKUP(B29,'Deficit Equity Payments'!$B$15:$V$144,'Deficit Equity Payments'!$I$1,FALSE)</f>
        <v>0</v>
      </c>
      <c r="AJ29" s="555">
        <f t="shared" si="1"/>
        <v>0.18688116818032785</v>
      </c>
      <c r="AL29" s="418">
        <f>VLOOKUP(B29,IGT!$B$5:$L$129,IGT!$K$1,FALSE)</f>
        <v>2060344.5176661003</v>
      </c>
      <c r="AM29" s="418">
        <f>VLOOKUP(B29,'Tax For Deficit Equity Payment'!$A$8:$J$132,'Tax For Deficit Equity Payment'!$I$1,FALSE)</f>
        <v>0</v>
      </c>
      <c r="AN29" s="555">
        <f t="shared" si="2"/>
        <v>0.10248025079925223</v>
      </c>
    </row>
    <row r="30" spans="1:40" ht="12.75" customHeight="1">
      <c r="A30" s="18">
        <v>20</v>
      </c>
      <c r="B30" s="321">
        <v>3400037</v>
      </c>
      <c r="C30" s="322" t="s">
        <v>594</v>
      </c>
      <c r="D30" s="323">
        <v>43100</v>
      </c>
      <c r="E30" s="324">
        <v>4</v>
      </c>
      <c r="F30" s="132" t="s">
        <v>212</v>
      </c>
      <c r="G30" s="325" t="s">
        <v>237</v>
      </c>
      <c r="H30" s="326">
        <v>4833560.62</v>
      </c>
      <c r="I30" s="327">
        <v>0.26082276239543428</v>
      </c>
      <c r="J30" s="328">
        <v>0</v>
      </c>
      <c r="K30" s="329">
        <v>1260702.633114188</v>
      </c>
      <c r="L30" s="330">
        <v>1.0518130000000001</v>
      </c>
      <c r="M30" s="329">
        <v>1326023.4186437335</v>
      </c>
      <c r="N30" s="326">
        <v>563312.62</v>
      </c>
      <c r="O30" s="149">
        <v>1</v>
      </c>
      <c r="P30" s="126">
        <v>1</v>
      </c>
      <c r="Q30" s="127">
        <v>563312.62</v>
      </c>
      <c r="R30" s="122">
        <v>762710.79864373349</v>
      </c>
      <c r="S30" s="277"/>
      <c r="T30" s="123">
        <v>762711</v>
      </c>
      <c r="U30" s="326">
        <v>28333386.059999999</v>
      </c>
      <c r="V30" s="327">
        <v>0.11968961907531468</v>
      </c>
      <c r="W30" s="150">
        <v>0</v>
      </c>
      <c r="X30" s="331">
        <v>3391212.1846352308</v>
      </c>
      <c r="Y30" s="332">
        <v>1.0518130000000001</v>
      </c>
      <c r="Z30" s="331">
        <v>3566921.0615577362</v>
      </c>
      <c r="AA30" s="128">
        <v>30666.6784528895</v>
      </c>
      <c r="AB30" s="329">
        <v>1100742.9969202103</v>
      </c>
      <c r="AC30" s="277"/>
      <c r="AD30" s="123">
        <v>1100743</v>
      </c>
      <c r="AE30" s="329">
        <v>1863454</v>
      </c>
      <c r="AF30" s="333">
        <v>1863453.7955639437</v>
      </c>
      <c r="AG30" s="418">
        <f>VLOOKUP(B30,IGT!$B$5:$L$129,IGT!$H$1,FALSE)</f>
        <v>250474.22627460209</v>
      </c>
      <c r="AH30" s="418">
        <f>VLOOKUP(B30,'Tax For Deficit Equity Payment'!$A$8:$J$132,'Tax For Deficit Equity Payment'!$F$1,FALSE)</f>
        <v>0</v>
      </c>
      <c r="AI30" s="418">
        <f>VLOOKUP(B30,'Deficit Equity Payments'!$B$15:$V$144,'Deficit Equity Payments'!$I$1,FALSE)</f>
        <v>0</v>
      </c>
      <c r="AJ30" s="555">
        <f t="shared" si="1"/>
        <v>0.1888912539197754</v>
      </c>
      <c r="AL30" s="418">
        <f>VLOOKUP(B30,IGT!$B$5:$L$129,IGT!$K$1,FALSE)</f>
        <v>361484.00018859707</v>
      </c>
      <c r="AM30" s="418">
        <f>VLOOKUP(B30,'Tax For Deficit Equity Payment'!$A$8:$J$132,'Tax For Deficit Equity Payment'!$I$1,FALSE)</f>
        <v>0</v>
      </c>
      <c r="AN30" s="555">
        <f t="shared" si="2"/>
        <v>0.10134342587069498</v>
      </c>
    </row>
    <row r="31" spans="1:40" ht="12.75" customHeight="1">
      <c r="A31" s="18">
        <v>21</v>
      </c>
      <c r="B31" s="311">
        <v>3400039</v>
      </c>
      <c r="C31" s="4" t="s">
        <v>24</v>
      </c>
      <c r="D31" s="312">
        <v>43008</v>
      </c>
      <c r="E31" s="313">
        <v>4</v>
      </c>
      <c r="F31" s="104" t="s">
        <v>212</v>
      </c>
      <c r="G31" s="313" t="s">
        <v>237</v>
      </c>
      <c r="H31" s="315">
        <v>22556377.449999999</v>
      </c>
      <c r="I31" s="316">
        <v>0.39641793023811162</v>
      </c>
      <c r="J31" s="317">
        <v>0</v>
      </c>
      <c r="K31" s="277">
        <v>8941752.4623986129</v>
      </c>
      <c r="L31" s="318">
        <v>1.0572919999999999</v>
      </c>
      <c r="M31" s="277">
        <v>9454043.3444743529</v>
      </c>
      <c r="N31" s="315">
        <v>3811062.9</v>
      </c>
      <c r="O31" s="147">
        <v>1</v>
      </c>
      <c r="P31" s="117">
        <v>1</v>
      </c>
      <c r="Q31" s="119">
        <v>3811062.9</v>
      </c>
      <c r="R31" s="129">
        <v>5642980.4444743525</v>
      </c>
      <c r="S31" s="277"/>
      <c r="T31" s="121">
        <v>5642980</v>
      </c>
      <c r="U31" s="315">
        <v>28643141.989999998</v>
      </c>
      <c r="V31" s="316">
        <v>0.18793338844451613</v>
      </c>
      <c r="W31" s="148">
        <v>0</v>
      </c>
      <c r="X31" s="334">
        <v>5383002.7298781006</v>
      </c>
      <c r="Y31" s="319">
        <v>1.0572919999999999</v>
      </c>
      <c r="Z31" s="335">
        <v>5691405.7222782765</v>
      </c>
      <c r="AA31" s="118">
        <v>53715.205905597701</v>
      </c>
      <c r="AB31" s="277">
        <v>1761136.9225890806</v>
      </c>
      <c r="AC31" s="277"/>
      <c r="AD31" s="121">
        <v>1761137</v>
      </c>
      <c r="AE31" s="277">
        <v>7404117</v>
      </c>
      <c r="AF31" s="320">
        <v>7404117.3670634329</v>
      </c>
      <c r="AG31" s="418">
        <f>VLOOKUP(B31,IGT!$B$5:$L$129,IGT!$H$1,FALSE)</f>
        <v>1853154.7779653776</v>
      </c>
      <c r="AH31" s="418">
        <f>VLOOKUP(B31,'Tax For Deficit Equity Payment'!$A$8:$J$132,'Tax For Deficit Equity Payment'!$F$1,FALSE)</f>
        <v>0</v>
      </c>
      <c r="AI31" s="418">
        <f>VLOOKUP(B31,'Deficit Equity Payments'!$B$15:$V$144,'Deficit Equity Payments'!$I$1,FALSE)</f>
        <v>0</v>
      </c>
      <c r="AJ31" s="555">
        <f t="shared" si="1"/>
        <v>0.19601716540135172</v>
      </c>
      <c r="AL31" s="418">
        <f>VLOOKUP(B31,IGT!$B$5:$L$129,IGT!$K$1,FALSE)</f>
        <v>578357.36537825409</v>
      </c>
      <c r="AM31" s="418">
        <f>VLOOKUP(B31,'Tax For Deficit Equity Payment'!$A$8:$J$132,'Tax For Deficit Equity Payment'!$I$1,FALSE)</f>
        <v>0</v>
      </c>
      <c r="AN31" s="555">
        <f t="shared" si="2"/>
        <v>0.10161942296862592</v>
      </c>
    </row>
    <row r="32" spans="1:40" ht="12.75" customHeight="1">
      <c r="A32" s="18">
        <v>22</v>
      </c>
      <c r="B32" s="311">
        <v>3400040</v>
      </c>
      <c r="C32" s="4" t="s">
        <v>298</v>
      </c>
      <c r="D32" s="312">
        <v>43008</v>
      </c>
      <c r="E32" s="313">
        <v>4</v>
      </c>
      <c r="F32" s="104" t="s">
        <v>215</v>
      </c>
      <c r="G32" s="314" t="s">
        <v>237</v>
      </c>
      <c r="H32" s="315">
        <v>386432427.63999999</v>
      </c>
      <c r="I32" s="316">
        <v>0.38552708692650917</v>
      </c>
      <c r="J32" s="317">
        <v>0</v>
      </c>
      <c r="K32" s="277">
        <v>148980168.12198824</v>
      </c>
      <c r="L32" s="318">
        <v>1.0572919999999999</v>
      </c>
      <c r="M32" s="277">
        <v>157515539.91403317</v>
      </c>
      <c r="N32" s="315">
        <v>66204108.68</v>
      </c>
      <c r="O32" s="147">
        <v>1.0041234785109123</v>
      </c>
      <c r="P32" s="117">
        <v>1</v>
      </c>
      <c r="Q32" s="119">
        <v>66477099.899476081</v>
      </c>
      <c r="R32" s="120">
        <v>91038440.014557093</v>
      </c>
      <c r="S32" s="277"/>
      <c r="T32" s="121">
        <v>0</v>
      </c>
      <c r="U32" s="315">
        <v>143064075.67999998</v>
      </c>
      <c r="V32" s="316">
        <v>0.24376045682353584</v>
      </c>
      <c r="W32" s="148">
        <v>0</v>
      </c>
      <c r="X32" s="248">
        <v>34873364.442793697</v>
      </c>
      <c r="Y32" s="319">
        <v>1.0572919999999999</v>
      </c>
      <c r="Z32" s="248">
        <v>36871329.238450229</v>
      </c>
      <c r="AA32" s="118">
        <v>0</v>
      </c>
      <c r="AB32" s="277">
        <v>0</v>
      </c>
      <c r="AC32" s="277"/>
      <c r="AD32" s="121">
        <v>0</v>
      </c>
      <c r="AE32" s="277">
        <v>0</v>
      </c>
      <c r="AF32" s="320">
        <v>91038440.014557093</v>
      </c>
      <c r="AG32" s="418">
        <f>VLOOKUP(B32,IGT!$B$5:$L$129,IGT!$H$1,FALSE)</f>
        <v>0</v>
      </c>
      <c r="AH32" s="418">
        <f>VLOOKUP(B32,'Tax For Deficit Equity Payment'!$A$8:$J$132,'Tax For Deficit Equity Payment'!$F$1,FALSE)</f>
        <v>0</v>
      </c>
      <c r="AI32" s="418">
        <f>VLOOKUP(B32,'Deficit Equity Payments'!$B$15:$V$144,'Deficit Equity Payments'!$I$1,FALSE)</f>
        <v>0</v>
      </c>
      <c r="AJ32" s="555">
        <f t="shared" si="1"/>
        <v>0</v>
      </c>
      <c r="AL32" s="418">
        <f>VLOOKUP(B32,IGT!$B$5:$L$129,IGT!$K$1,FALSE)</f>
        <v>0</v>
      </c>
      <c r="AM32" s="418">
        <f>VLOOKUP(B32,'Tax For Deficit Equity Payment'!$A$8:$J$132,'Tax For Deficit Equity Payment'!$I$1,FALSE)</f>
        <v>0</v>
      </c>
      <c r="AN32" s="555">
        <f t="shared" si="2"/>
        <v>0</v>
      </c>
    </row>
    <row r="33" spans="1:40" ht="12.75" customHeight="1">
      <c r="A33" s="18">
        <v>23</v>
      </c>
      <c r="B33" s="311">
        <v>3400041</v>
      </c>
      <c r="C33" s="4" t="s">
        <v>25</v>
      </c>
      <c r="D33" s="312">
        <v>42916</v>
      </c>
      <c r="E33" s="313">
        <v>7</v>
      </c>
      <c r="F33" s="104" t="s">
        <v>214</v>
      </c>
      <c r="G33" s="314" t="s">
        <v>238</v>
      </c>
      <c r="H33" s="315">
        <v>12689868.890000001</v>
      </c>
      <c r="I33" s="316">
        <v>0.39294445487961321</v>
      </c>
      <c r="J33" s="317">
        <v>0</v>
      </c>
      <c r="K33" s="277">
        <v>4986413.6134748124</v>
      </c>
      <c r="L33" s="318">
        <v>1.0646850000000001</v>
      </c>
      <c r="M33" s="277">
        <v>5308959.7780624311</v>
      </c>
      <c r="N33" s="315">
        <v>2612089.1399999997</v>
      </c>
      <c r="O33" s="147">
        <v>1</v>
      </c>
      <c r="P33" s="117">
        <v>1</v>
      </c>
      <c r="Q33" s="119">
        <v>2612089.1399999997</v>
      </c>
      <c r="R33" s="120">
        <v>2696870.6380624315</v>
      </c>
      <c r="S33" s="277"/>
      <c r="T33" s="121">
        <v>0</v>
      </c>
      <c r="U33" s="315">
        <v>29129462.540000003</v>
      </c>
      <c r="V33" s="316">
        <v>0.25233079895433708</v>
      </c>
      <c r="W33" s="148">
        <v>0</v>
      </c>
      <c r="X33" s="248">
        <v>7350260.5558286337</v>
      </c>
      <c r="Y33" s="319">
        <v>1.0646850000000001</v>
      </c>
      <c r="Z33" s="248">
        <v>7825712.1598824095</v>
      </c>
      <c r="AA33" s="118">
        <v>0</v>
      </c>
      <c r="AB33" s="277">
        <v>2347713.6479647229</v>
      </c>
      <c r="AC33" s="277"/>
      <c r="AD33" s="121">
        <v>0</v>
      </c>
      <c r="AE33" s="277">
        <v>0</v>
      </c>
      <c r="AF33" s="320">
        <v>5044584.286027154</v>
      </c>
      <c r="AG33" s="418">
        <f>VLOOKUP(B33,IGT!$B$5:$L$129,IGT!$H$1,FALSE)</f>
        <v>0</v>
      </c>
      <c r="AH33" s="418">
        <f>VLOOKUP(B33,'Tax For Deficit Equity Payment'!$A$8:$J$132,'Tax For Deficit Equity Payment'!$F$1,FALSE)</f>
        <v>0</v>
      </c>
      <c r="AI33" s="418">
        <f>VLOOKUP(B33,'Deficit Equity Payments'!$B$15:$V$144,'Deficit Equity Payments'!$I$1,FALSE)</f>
        <v>0</v>
      </c>
      <c r="AJ33" s="555">
        <f t="shared" si="1"/>
        <v>0</v>
      </c>
      <c r="AL33" s="418">
        <f>VLOOKUP(B33,IGT!$B$5:$L$129,IGT!$K$1,FALSE)</f>
        <v>0</v>
      </c>
      <c r="AM33" s="418">
        <f>VLOOKUP(B33,'Tax For Deficit Equity Payment'!$A$8:$J$132,'Tax For Deficit Equity Payment'!$I$1,FALSE)</f>
        <v>0</v>
      </c>
      <c r="AN33" s="555">
        <f t="shared" si="2"/>
        <v>0</v>
      </c>
    </row>
    <row r="34" spans="1:40" ht="12.75" customHeight="1">
      <c r="A34" s="18">
        <v>24</v>
      </c>
      <c r="B34" s="311">
        <v>3400042</v>
      </c>
      <c r="C34" s="4" t="s">
        <v>26</v>
      </c>
      <c r="D34" s="312">
        <v>43008</v>
      </c>
      <c r="E34" s="313">
        <v>4</v>
      </c>
      <c r="F34" s="104" t="s">
        <v>212</v>
      </c>
      <c r="G34" s="314" t="s">
        <v>237</v>
      </c>
      <c r="H34" s="315">
        <v>26410011.620000001</v>
      </c>
      <c r="I34" s="316">
        <v>0.52812595982948563</v>
      </c>
      <c r="J34" s="317">
        <v>0</v>
      </c>
      <c r="K34" s="277">
        <v>13947812.73592037</v>
      </c>
      <c r="L34" s="318">
        <v>1.0572919999999999</v>
      </c>
      <c r="M34" s="277">
        <v>14746910.823186718</v>
      </c>
      <c r="N34" s="315">
        <v>6262987.4299999997</v>
      </c>
      <c r="O34" s="147">
        <v>1</v>
      </c>
      <c r="P34" s="117">
        <v>1</v>
      </c>
      <c r="Q34" s="119">
        <v>6262987.4299999997</v>
      </c>
      <c r="R34" s="120">
        <v>8483923.3931867182</v>
      </c>
      <c r="S34" s="277"/>
      <c r="T34" s="121">
        <v>8483923</v>
      </c>
      <c r="U34" s="315">
        <v>51420697.880000003</v>
      </c>
      <c r="V34" s="316">
        <v>0.23714782263711776</v>
      </c>
      <c r="W34" s="148">
        <v>0</v>
      </c>
      <c r="X34" s="248">
        <v>12194306.540723057</v>
      </c>
      <c r="Y34" s="319">
        <v>1.0572919999999999</v>
      </c>
      <c r="Z34" s="248">
        <v>12892942.751054162</v>
      </c>
      <c r="AA34" s="118">
        <v>125645.33771190728</v>
      </c>
      <c r="AB34" s="277">
        <v>3993528.1630281559</v>
      </c>
      <c r="AC34" s="277"/>
      <c r="AD34" s="121">
        <v>3993528</v>
      </c>
      <c r="AE34" s="277">
        <v>12477451</v>
      </c>
      <c r="AF34" s="320">
        <v>12477451.556214875</v>
      </c>
      <c r="AG34" s="418">
        <f>VLOOKUP(B34,IGT!$B$5:$L$129,IGT!$H$1,FALSE)</f>
        <v>2786120.4423225187</v>
      </c>
      <c r="AH34" s="418">
        <f>VLOOKUP(B34,'Tax For Deficit Equity Payment'!$A$8:$J$132,'Tax For Deficit Equity Payment'!$F$1,FALSE)</f>
        <v>0</v>
      </c>
      <c r="AI34" s="418">
        <f>VLOOKUP(B34,'Deficit Equity Payments'!$B$15:$V$144,'Deficit Equity Payments'!$I$1,FALSE)</f>
        <v>0</v>
      </c>
      <c r="AJ34" s="555">
        <f t="shared" si="1"/>
        <v>0.18892909001266037</v>
      </c>
      <c r="AL34" s="418">
        <f>VLOOKUP(B34,IGT!$B$5:$L$129,IGT!$K$1,FALSE)</f>
        <v>1311474.6487384464</v>
      </c>
      <c r="AM34" s="418">
        <f>VLOOKUP(B34,'Tax For Deficit Equity Payment'!$A$8:$J$132,'Tax For Deficit Equity Payment'!$I$1,FALSE)</f>
        <v>0</v>
      </c>
      <c r="AN34" s="555">
        <f t="shared" si="2"/>
        <v>0.1017203499667457</v>
      </c>
    </row>
    <row r="35" spans="1:40" ht="12.75" customHeight="1">
      <c r="A35" s="18">
        <v>25</v>
      </c>
      <c r="B35" s="321">
        <v>3400047</v>
      </c>
      <c r="C35" s="322" t="s">
        <v>27</v>
      </c>
      <c r="D35" s="323">
        <v>42916</v>
      </c>
      <c r="E35" s="324">
        <v>3</v>
      </c>
      <c r="F35" s="132" t="s">
        <v>213</v>
      </c>
      <c r="G35" s="325" t="s">
        <v>237</v>
      </c>
      <c r="H35" s="326">
        <v>383823794.94999999</v>
      </c>
      <c r="I35" s="327">
        <v>0.30481117198612917</v>
      </c>
      <c r="J35" s="328">
        <v>0</v>
      </c>
      <c r="K35" s="329">
        <v>116993780.77487323</v>
      </c>
      <c r="L35" s="330">
        <v>1.0646850000000001</v>
      </c>
      <c r="M35" s="329">
        <v>124561523.48429592</v>
      </c>
      <c r="N35" s="326">
        <v>69136856.819999993</v>
      </c>
      <c r="O35" s="149">
        <v>0.97190992665001175</v>
      </c>
      <c r="P35" s="126">
        <v>1</v>
      </c>
      <c r="Q35" s="127">
        <v>67194797.440738559</v>
      </c>
      <c r="R35" s="122">
        <v>57366726.043557361</v>
      </c>
      <c r="S35" s="277"/>
      <c r="T35" s="123">
        <v>2761854</v>
      </c>
      <c r="U35" s="326">
        <v>358239129.09999996</v>
      </c>
      <c r="V35" s="327">
        <v>0.24966257481633089</v>
      </c>
      <c r="W35" s="150">
        <v>0</v>
      </c>
      <c r="X35" s="331">
        <v>89438903.371065959</v>
      </c>
      <c r="Y35" s="332">
        <v>1.0646850000000001</v>
      </c>
      <c r="Z35" s="331">
        <v>95224258.835623369</v>
      </c>
      <c r="AA35" s="128">
        <v>1992432.5234193616</v>
      </c>
      <c r="AB35" s="329">
        <v>30559710.174106371</v>
      </c>
      <c r="AC35" s="277"/>
      <c r="AD35" s="123">
        <v>1471261</v>
      </c>
      <c r="AE35" s="329">
        <v>4233115</v>
      </c>
      <c r="AF35" s="333">
        <v>87926436.217663735</v>
      </c>
      <c r="AG35" s="418">
        <f>VLOOKUP(B35,IGT!$B$5:$L$129,IGT!$H$1,FALSE)</f>
        <v>0</v>
      </c>
      <c r="AH35" s="418">
        <f>VLOOKUP(B35,'Tax For Deficit Equity Payment'!$A$8:$J$132,'Tax For Deficit Equity Payment'!$F$1,FALSE)</f>
        <v>14395522.294666743</v>
      </c>
      <c r="AI35" s="418">
        <f>VLOOKUP(B35,'Deficit Equity Payments'!$B$15:$V$144,'Deficit Equity Payments'!$I$1,FALSE)</f>
        <v>1423412</v>
      </c>
      <c r="AJ35" s="555">
        <f t="shared" si="1"/>
        <v>0.12699695581887382</v>
      </c>
      <c r="AL35" s="418">
        <f>VLOOKUP(B35,IGT!$B$5:$L$129,IGT!$K$1,FALSE)</f>
        <v>0</v>
      </c>
      <c r="AM35" s="418">
        <f>VLOOKUP(B35,'Tax For Deficit Equity Payment'!$A$8:$J$132,'Tax For Deficit Equity Payment'!$I$1,FALSE)</f>
        <v>11917114.764141036</v>
      </c>
      <c r="AN35" s="555">
        <f t="shared" si="2"/>
        <v>0.12514788678704683</v>
      </c>
    </row>
    <row r="36" spans="1:40" ht="12.75" customHeight="1">
      <c r="A36" s="18">
        <v>26</v>
      </c>
      <c r="B36" s="311">
        <v>3400049</v>
      </c>
      <c r="C36" s="4" t="s">
        <v>28</v>
      </c>
      <c r="D36" s="312">
        <v>43100</v>
      </c>
      <c r="E36" s="313">
        <v>3</v>
      </c>
      <c r="F36" s="104" t="s">
        <v>213</v>
      </c>
      <c r="G36" s="313" t="s">
        <v>237</v>
      </c>
      <c r="H36" s="315">
        <v>1448031.72</v>
      </c>
      <c r="I36" s="316">
        <v>0.39459721511486978</v>
      </c>
      <c r="J36" s="317">
        <v>0</v>
      </c>
      <c r="K36" s="277">
        <v>571389.28410999489</v>
      </c>
      <c r="L36" s="318">
        <v>1.0518130000000001</v>
      </c>
      <c r="M36" s="277">
        <v>600994.67708758614</v>
      </c>
      <c r="N36" s="315">
        <v>213047.59</v>
      </c>
      <c r="O36" s="147">
        <v>1</v>
      </c>
      <c r="P36" s="117">
        <v>1</v>
      </c>
      <c r="Q36" s="119">
        <v>213047.59</v>
      </c>
      <c r="R36" s="129">
        <v>387947.08708758617</v>
      </c>
      <c r="S36" s="277"/>
      <c r="T36" s="121">
        <v>18677</v>
      </c>
      <c r="U36" s="315">
        <v>2398423.0299999998</v>
      </c>
      <c r="V36" s="316">
        <v>0.32177443719274562</v>
      </c>
      <c r="W36" s="148">
        <v>0</v>
      </c>
      <c r="X36" s="334">
        <v>771751.2206283696</v>
      </c>
      <c r="Y36" s="319">
        <v>1.0518130000000001</v>
      </c>
      <c r="Z36" s="335">
        <v>811737.96662278741</v>
      </c>
      <c r="AA36" s="118">
        <v>19266.373735224737</v>
      </c>
      <c r="AB36" s="277">
        <v>262787.76372206095</v>
      </c>
      <c r="AC36" s="277"/>
      <c r="AD36" s="121">
        <v>12652</v>
      </c>
      <c r="AE36" s="277">
        <v>31329</v>
      </c>
      <c r="AF36" s="320">
        <v>650734.85080964712</v>
      </c>
      <c r="AG36" s="418">
        <f>VLOOKUP(B36,IGT!$B$5:$L$129,IGT!$H$1,FALSE)</f>
        <v>0</v>
      </c>
      <c r="AH36" s="418">
        <f>VLOOKUP(B36,'Tax For Deficit Equity Payment'!$A$8:$J$132,'Tax For Deficit Equity Payment'!$F$1,FALSE)</f>
        <v>499052.74925220286</v>
      </c>
      <c r="AI36" s="418">
        <f>VLOOKUP(B36,'Deficit Equity Payments'!$B$15:$V$144,'Deficit Equity Payments'!$I$1,FALSE)</f>
        <v>0</v>
      </c>
      <c r="AJ36" s="555">
        <f t="shared" si="1"/>
        <v>0.83037798549332786</v>
      </c>
      <c r="AL36" s="418">
        <f>VLOOKUP(B36,IGT!$B$5:$L$129,IGT!$K$1,FALSE)</f>
        <v>0</v>
      </c>
      <c r="AM36" s="418">
        <f>VLOOKUP(B36,'Tax For Deficit Equity Payment'!$A$8:$J$132,'Tax For Deficit Equity Payment'!$I$1,FALSE)</f>
        <v>429497.01191368909</v>
      </c>
      <c r="AN36" s="555">
        <f t="shared" si="2"/>
        <v>0.52910795056266635</v>
      </c>
    </row>
    <row r="37" spans="1:40" ht="12.75" customHeight="1">
      <c r="A37" s="18">
        <v>27</v>
      </c>
      <c r="B37" s="311">
        <v>3400050</v>
      </c>
      <c r="C37" s="4" t="s">
        <v>29</v>
      </c>
      <c r="D37" s="312">
        <v>43008</v>
      </c>
      <c r="E37" s="313">
        <v>3</v>
      </c>
      <c r="F37" s="104" t="s">
        <v>213</v>
      </c>
      <c r="G37" s="314" t="s">
        <v>237</v>
      </c>
      <c r="H37" s="315">
        <v>87993966.189999998</v>
      </c>
      <c r="I37" s="316">
        <v>0.3308741774770888</v>
      </c>
      <c r="J37" s="317">
        <v>0</v>
      </c>
      <c r="K37" s="277">
        <v>29114931.18606301</v>
      </c>
      <c r="L37" s="318">
        <v>1.0572919999999999</v>
      </c>
      <c r="M37" s="277">
        <v>30782983.82357493</v>
      </c>
      <c r="N37" s="315">
        <v>12938036.43</v>
      </c>
      <c r="O37" s="147">
        <v>1.1033118877028805</v>
      </c>
      <c r="P37" s="117">
        <v>1</v>
      </c>
      <c r="Q37" s="119">
        <v>14274689.396751937</v>
      </c>
      <c r="R37" s="120">
        <v>16508294.426822994</v>
      </c>
      <c r="S37" s="277"/>
      <c r="T37" s="121">
        <v>794773</v>
      </c>
      <c r="U37" s="315">
        <v>68356012.280000001</v>
      </c>
      <c r="V37" s="316">
        <v>0.21669081453553279</v>
      </c>
      <c r="W37" s="148">
        <v>0</v>
      </c>
      <c r="X37" s="248">
        <v>14812119.979354082</v>
      </c>
      <c r="Y37" s="319">
        <v>1.0572919999999999</v>
      </c>
      <c r="Z37" s="248">
        <v>15660735.957211234</v>
      </c>
      <c r="AA37" s="118">
        <v>423470.9070805331</v>
      </c>
      <c r="AB37" s="277">
        <v>5121691.6942439033</v>
      </c>
      <c r="AC37" s="277"/>
      <c r="AD37" s="121">
        <v>246578</v>
      </c>
      <c r="AE37" s="277">
        <v>1041351</v>
      </c>
      <c r="AF37" s="320">
        <v>21629986.121066898</v>
      </c>
      <c r="AG37" s="418">
        <f>VLOOKUP(B37,IGT!$B$5:$L$129,IGT!$H$1,FALSE)</f>
        <v>0</v>
      </c>
      <c r="AH37" s="418">
        <f>VLOOKUP(B37,'Tax For Deficit Equity Payment'!$A$8:$J$132,'Tax For Deficit Equity Payment'!$F$1,FALSE)</f>
        <v>2720386.8599825781</v>
      </c>
      <c r="AI37" s="418">
        <f>VLOOKUP(B37,'Deficit Equity Payments'!$B$15:$V$144,'Deficit Equity Payments'!$I$1,FALSE)</f>
        <v>883325</v>
      </c>
      <c r="AJ37" s="555">
        <f t="shared" si="1"/>
        <v>0.11706830892795717</v>
      </c>
      <c r="AL37" s="418">
        <f>VLOOKUP(B37,IGT!$B$5:$L$129,IGT!$K$1,FALSE)</f>
        <v>0</v>
      </c>
      <c r="AM37" s="418">
        <f>VLOOKUP(B37,'Tax For Deficit Equity Payment'!$A$8:$J$132,'Tax For Deficit Equity Payment'!$I$1,FALSE)</f>
        <v>1756048.301361063</v>
      </c>
      <c r="AN37" s="555">
        <f t="shared" si="2"/>
        <v>0.11213063716539214</v>
      </c>
    </row>
    <row r="38" spans="1:40" ht="12.75" customHeight="1">
      <c r="A38" s="18">
        <v>28</v>
      </c>
      <c r="B38" s="311">
        <v>3400051</v>
      </c>
      <c r="C38" s="4" t="s">
        <v>30</v>
      </c>
      <c r="D38" s="312">
        <v>43008</v>
      </c>
      <c r="E38" s="313">
        <v>4</v>
      </c>
      <c r="F38" s="104" t="s">
        <v>212</v>
      </c>
      <c r="G38" s="314" t="s">
        <v>237</v>
      </c>
      <c r="H38" s="315">
        <v>9404974.3499999996</v>
      </c>
      <c r="I38" s="316">
        <v>0.44694650317540385</v>
      </c>
      <c r="J38" s="317">
        <v>0</v>
      </c>
      <c r="K38" s="277">
        <v>4203520.3981868662</v>
      </c>
      <c r="L38" s="318">
        <v>1.0572919999999999</v>
      </c>
      <c r="M38" s="277">
        <v>4444348.4888397874</v>
      </c>
      <c r="N38" s="315">
        <v>1790653.26</v>
      </c>
      <c r="O38" s="147">
        <v>1</v>
      </c>
      <c r="P38" s="117">
        <v>1</v>
      </c>
      <c r="Q38" s="119">
        <v>1790653.26</v>
      </c>
      <c r="R38" s="120">
        <v>2653695.2288397877</v>
      </c>
      <c r="S38" s="277"/>
      <c r="T38" s="121">
        <v>2653695</v>
      </c>
      <c r="U38" s="315">
        <v>18106312.510000002</v>
      </c>
      <c r="V38" s="316">
        <v>0.26489122381140301</v>
      </c>
      <c r="W38" s="148">
        <v>0</v>
      </c>
      <c r="X38" s="248">
        <v>4796203.2794856168</v>
      </c>
      <c r="Y38" s="319">
        <v>1.0572919999999999</v>
      </c>
      <c r="Z38" s="248">
        <v>5070987.3577739066</v>
      </c>
      <c r="AA38" s="118">
        <v>54741.019369320762</v>
      </c>
      <c r="AB38" s="277">
        <v>1576037.2267014927</v>
      </c>
      <c r="AC38" s="277"/>
      <c r="AD38" s="121">
        <v>1576037</v>
      </c>
      <c r="AE38" s="277">
        <v>4229732</v>
      </c>
      <c r="AF38" s="320">
        <v>4229732.4555412801</v>
      </c>
      <c r="AG38" s="418">
        <f>VLOOKUP(B38,IGT!$B$5:$L$129,IGT!$H$1,FALSE)</f>
        <v>871473.51315098628</v>
      </c>
      <c r="AH38" s="418">
        <f>VLOOKUP(B38,'Tax For Deficit Equity Payment'!$A$8:$J$132,'Tax For Deficit Equity Payment'!$F$1,FALSE)</f>
        <v>0</v>
      </c>
      <c r="AI38" s="418">
        <f>VLOOKUP(B38,'Deficit Equity Payments'!$B$15:$V$144,'Deficit Equity Payments'!$I$1,FALSE)</f>
        <v>0</v>
      </c>
      <c r="AJ38" s="555">
        <f t="shared" si="1"/>
        <v>0.19608577395299789</v>
      </c>
      <c r="AL38" s="418">
        <f>VLOOKUP(B38,IGT!$B$5:$L$129,IGT!$K$1,FALSE)</f>
        <v>517570.62524877023</v>
      </c>
      <c r="AM38" s="418">
        <f>VLOOKUP(B38,'Tax For Deficit Equity Payment'!$A$8:$J$132,'Tax For Deficit Equity Payment'!$I$1,FALSE)</f>
        <v>0</v>
      </c>
      <c r="AN38" s="555">
        <f t="shared" si="2"/>
        <v>0.10206505927397472</v>
      </c>
    </row>
    <row r="39" spans="1:40" ht="12.75" customHeight="1">
      <c r="A39" s="18">
        <v>29</v>
      </c>
      <c r="B39" s="311">
        <v>3400053</v>
      </c>
      <c r="C39" s="4" t="s">
        <v>170</v>
      </c>
      <c r="D39" s="312">
        <v>43100</v>
      </c>
      <c r="E39" s="313">
        <v>3</v>
      </c>
      <c r="F39" s="104" t="s">
        <v>213</v>
      </c>
      <c r="G39" s="314" t="s">
        <v>237</v>
      </c>
      <c r="H39" s="315">
        <v>148539556.63</v>
      </c>
      <c r="I39" s="316">
        <v>0.35143145843761098</v>
      </c>
      <c r="J39" s="317">
        <v>0</v>
      </c>
      <c r="K39" s="277">
        <v>52201473.022157006</v>
      </c>
      <c r="L39" s="318">
        <v>1.0518130000000001</v>
      </c>
      <c r="M39" s="277">
        <v>54906187.943854034</v>
      </c>
      <c r="N39" s="315">
        <v>24588480.73</v>
      </c>
      <c r="O39" s="147">
        <v>1</v>
      </c>
      <c r="P39" s="117">
        <v>1</v>
      </c>
      <c r="Q39" s="119">
        <v>24588480.73</v>
      </c>
      <c r="R39" s="120">
        <v>30317707.213854033</v>
      </c>
      <c r="S39" s="277"/>
      <c r="T39" s="121">
        <v>1459611</v>
      </c>
      <c r="U39" s="315">
        <v>119145321.31999999</v>
      </c>
      <c r="V39" s="316">
        <v>0.19920594322110705</v>
      </c>
      <c r="W39" s="148">
        <v>0</v>
      </c>
      <c r="X39" s="248">
        <v>23734456.113932472</v>
      </c>
      <c r="Y39" s="319">
        <v>1.0518130000000001</v>
      </c>
      <c r="Z39" s="248">
        <v>24964209.488563657</v>
      </c>
      <c r="AA39" s="118">
        <v>530841.24193164695</v>
      </c>
      <c r="AB39" s="277">
        <v>8020104.0885007437</v>
      </c>
      <c r="AC39" s="277"/>
      <c r="AD39" s="121">
        <v>386119</v>
      </c>
      <c r="AE39" s="277">
        <v>1845730</v>
      </c>
      <c r="AF39" s="320">
        <v>38337811.302354775</v>
      </c>
      <c r="AG39" s="418">
        <f>VLOOKUP(B39,IGT!$B$5:$L$129,IGT!$H$1,FALSE)</f>
        <v>0</v>
      </c>
      <c r="AH39" s="418">
        <f>VLOOKUP(B39,'Tax For Deficit Equity Payment'!$A$8:$J$132,'Tax For Deficit Equity Payment'!$F$1,FALSE)</f>
        <v>8027032.8862235351</v>
      </c>
      <c r="AI39" s="418">
        <f>VLOOKUP(B39,'Deficit Equity Payments'!$B$15:$V$144,'Deficit Equity Payments'!$I$1,FALSE)</f>
        <v>0</v>
      </c>
      <c r="AJ39" s="555">
        <f t="shared" si="1"/>
        <v>0.14619541415681267</v>
      </c>
      <c r="AL39" s="418">
        <f>VLOOKUP(B39,IGT!$B$5:$L$129,IGT!$K$1,FALSE)</f>
        <v>0</v>
      </c>
      <c r="AM39" s="418">
        <f>VLOOKUP(B39,'Tax For Deficit Equity Payment'!$A$8:$J$132,'Tax For Deficit Equity Payment'!$I$1,FALSE)</f>
        <v>5486763.0884876084</v>
      </c>
      <c r="AN39" s="555">
        <f t="shared" si="2"/>
        <v>0.21978517248868412</v>
      </c>
    </row>
    <row r="40" spans="1:40" s="151" customFormat="1" ht="12.75" customHeight="1">
      <c r="A40" s="18">
        <v>30</v>
      </c>
      <c r="B40" s="321">
        <v>3400060</v>
      </c>
      <c r="C40" s="322" t="s">
        <v>471</v>
      </c>
      <c r="D40" s="323">
        <v>43008</v>
      </c>
      <c r="E40" s="324">
        <v>7</v>
      </c>
      <c r="F40" s="132" t="s">
        <v>214</v>
      </c>
      <c r="G40" s="325" t="s">
        <v>238</v>
      </c>
      <c r="H40" s="326">
        <v>6697848.3600000003</v>
      </c>
      <c r="I40" s="327">
        <v>0.43428492948562519</v>
      </c>
      <c r="J40" s="328">
        <v>0</v>
      </c>
      <c r="K40" s="329">
        <v>2908774.6027280106</v>
      </c>
      <c r="L40" s="330">
        <v>1.0572919999999999</v>
      </c>
      <c r="M40" s="329">
        <v>3075424.1172675034</v>
      </c>
      <c r="N40" s="326">
        <v>1556635.7899999998</v>
      </c>
      <c r="O40" s="149">
        <v>1</v>
      </c>
      <c r="P40" s="126">
        <v>1</v>
      </c>
      <c r="Q40" s="127">
        <v>1556635.7899999998</v>
      </c>
      <c r="R40" s="122">
        <v>1518788.3272675036</v>
      </c>
      <c r="S40" s="277"/>
      <c r="T40" s="123">
        <v>0</v>
      </c>
      <c r="U40" s="326">
        <v>14780536.060000001</v>
      </c>
      <c r="V40" s="327">
        <v>0.23048439122434725</v>
      </c>
      <c r="W40" s="150">
        <v>0</v>
      </c>
      <c r="X40" s="331">
        <v>3406682.855758612</v>
      </c>
      <c r="Y40" s="332">
        <v>1.0572919999999999</v>
      </c>
      <c r="Z40" s="331">
        <v>3601858.5299307341</v>
      </c>
      <c r="AA40" s="128">
        <v>96174.79168349145</v>
      </c>
      <c r="AB40" s="329">
        <v>1176732.3506627118</v>
      </c>
      <c r="AC40" s="277"/>
      <c r="AD40" s="123">
        <v>0</v>
      </c>
      <c r="AE40" s="329">
        <v>0</v>
      </c>
      <c r="AF40" s="333">
        <v>2695520.6779302154</v>
      </c>
      <c r="AG40" s="418">
        <f>VLOOKUP(B40,IGT!$B$5:$L$129,IGT!$H$1,FALSE)</f>
        <v>0</v>
      </c>
      <c r="AH40" s="418">
        <f>VLOOKUP(B40,'Tax For Deficit Equity Payment'!$A$8:$J$132,'Tax For Deficit Equity Payment'!$F$1,FALSE)</f>
        <v>0</v>
      </c>
      <c r="AI40" s="418">
        <f>VLOOKUP(B40,'Deficit Equity Payments'!$B$15:$V$144,'Deficit Equity Payments'!$I$1,FALSE)</f>
        <v>0</v>
      </c>
      <c r="AJ40" s="555">
        <f t="shared" si="1"/>
        <v>0</v>
      </c>
      <c r="AL40" s="418">
        <f>VLOOKUP(B40,IGT!$B$5:$L$129,IGT!$K$1,FALSE)</f>
        <v>0</v>
      </c>
      <c r="AM40" s="418">
        <f>VLOOKUP(B40,'Tax For Deficit Equity Payment'!$A$8:$J$132,'Tax For Deficit Equity Payment'!$I$1,FALSE)</f>
        <v>0</v>
      </c>
      <c r="AN40" s="555">
        <f t="shared" si="2"/>
        <v>0</v>
      </c>
    </row>
    <row r="41" spans="1:40" ht="12.75" customHeight="1">
      <c r="A41" s="18">
        <v>31</v>
      </c>
      <c r="B41" s="311">
        <v>3400061</v>
      </c>
      <c r="C41" s="4" t="s">
        <v>32</v>
      </c>
      <c r="D41" s="312">
        <v>42916</v>
      </c>
      <c r="E41" s="313">
        <v>7</v>
      </c>
      <c r="F41" s="104" t="s">
        <v>214</v>
      </c>
      <c r="G41" s="313" t="s">
        <v>238</v>
      </c>
      <c r="H41" s="315">
        <v>492810038.46999997</v>
      </c>
      <c r="I41" s="316">
        <v>0.37693583649178053</v>
      </c>
      <c r="J41" s="317">
        <v>0</v>
      </c>
      <c r="K41" s="277">
        <v>185757764.08223599</v>
      </c>
      <c r="L41" s="318">
        <v>1.0646850000000001</v>
      </c>
      <c r="M41" s="277">
        <v>197773505.05189544</v>
      </c>
      <c r="N41" s="315">
        <v>105416967.25000001</v>
      </c>
      <c r="O41" s="147">
        <v>0.99265087807925001</v>
      </c>
      <c r="P41" s="117">
        <v>1</v>
      </c>
      <c r="Q41" s="119">
        <v>104642245.10516405</v>
      </c>
      <c r="R41" s="129">
        <v>93131259.946731389</v>
      </c>
      <c r="S41" s="277"/>
      <c r="T41" s="121">
        <v>0</v>
      </c>
      <c r="U41" s="315">
        <v>253247987.76999998</v>
      </c>
      <c r="V41" s="316">
        <v>0.29278540668384923</v>
      </c>
      <c r="W41" s="148">
        <v>0</v>
      </c>
      <c r="X41" s="334">
        <v>74147315.091105923</v>
      </c>
      <c r="Y41" s="319">
        <v>1.0646850000000001</v>
      </c>
      <c r="Z41" s="335">
        <v>78943534.167774111</v>
      </c>
      <c r="AA41" s="118">
        <v>0</v>
      </c>
      <c r="AB41" s="277">
        <v>23683060.250332233</v>
      </c>
      <c r="AC41" s="277"/>
      <c r="AD41" s="121">
        <v>0</v>
      </c>
      <c r="AE41" s="277">
        <v>0</v>
      </c>
      <c r="AF41" s="320">
        <v>116814320.19706362</v>
      </c>
      <c r="AG41" s="418">
        <f>VLOOKUP(B41,IGT!$B$5:$L$129,IGT!$H$1,FALSE)</f>
        <v>0</v>
      </c>
      <c r="AH41" s="418">
        <f>VLOOKUP(B41,'Tax For Deficit Equity Payment'!$A$8:$J$132,'Tax For Deficit Equity Payment'!$F$1,FALSE)</f>
        <v>0</v>
      </c>
      <c r="AI41" s="418">
        <f>VLOOKUP(B41,'Deficit Equity Payments'!$B$15:$V$144,'Deficit Equity Payments'!$I$1,FALSE)</f>
        <v>0</v>
      </c>
      <c r="AJ41" s="555">
        <f t="shared" si="1"/>
        <v>0</v>
      </c>
      <c r="AL41" s="418">
        <f>VLOOKUP(B41,IGT!$B$5:$L$129,IGT!$K$1,FALSE)</f>
        <v>0</v>
      </c>
      <c r="AM41" s="418">
        <f>VLOOKUP(B41,'Tax For Deficit Equity Payment'!$A$8:$J$132,'Tax For Deficit Equity Payment'!$I$1,FALSE)</f>
        <v>0</v>
      </c>
      <c r="AN41" s="555">
        <f t="shared" si="2"/>
        <v>0</v>
      </c>
    </row>
    <row r="42" spans="1:40" ht="12.75" customHeight="1">
      <c r="A42" s="18">
        <v>32</v>
      </c>
      <c r="B42" s="311">
        <v>3400064</v>
      </c>
      <c r="C42" s="4" t="s">
        <v>33</v>
      </c>
      <c r="D42" s="312">
        <v>43008</v>
      </c>
      <c r="E42" s="313">
        <v>3</v>
      </c>
      <c r="F42" s="104" t="s">
        <v>213</v>
      </c>
      <c r="G42" s="314" t="s">
        <v>237</v>
      </c>
      <c r="H42" s="315">
        <v>9881072.3200000003</v>
      </c>
      <c r="I42" s="316">
        <v>0.39070315465859967</v>
      </c>
      <c r="J42" s="317">
        <v>0</v>
      </c>
      <c r="K42" s="277">
        <v>3860566.1268337686</v>
      </c>
      <c r="L42" s="318">
        <v>1.0572919999999999</v>
      </c>
      <c r="M42" s="277">
        <v>4081745.6813723287</v>
      </c>
      <c r="N42" s="315">
        <v>1873275.8499999999</v>
      </c>
      <c r="O42" s="147">
        <v>1</v>
      </c>
      <c r="P42" s="117">
        <v>1</v>
      </c>
      <c r="Q42" s="119">
        <v>1873275.8499999999</v>
      </c>
      <c r="R42" s="120">
        <v>2208469.831372329</v>
      </c>
      <c r="S42" s="277"/>
      <c r="T42" s="121">
        <v>106324</v>
      </c>
      <c r="U42" s="315">
        <v>26451120.93</v>
      </c>
      <c r="V42" s="316">
        <v>0.1820589194289472</v>
      </c>
      <c r="W42" s="148">
        <v>0</v>
      </c>
      <c r="X42" s="248">
        <v>4815662.4942002092</v>
      </c>
      <c r="Y42" s="319">
        <v>1.0572919999999999</v>
      </c>
      <c r="Z42" s="248">
        <v>5091561.4298179271</v>
      </c>
      <c r="AA42" s="118">
        <v>32852.358634124161</v>
      </c>
      <c r="AB42" s="277">
        <v>1560320.7875795024</v>
      </c>
      <c r="AC42" s="277"/>
      <c r="AD42" s="121">
        <v>75120</v>
      </c>
      <c r="AE42" s="277">
        <v>181444</v>
      </c>
      <c r="AF42" s="320">
        <v>3768790.6189518315</v>
      </c>
      <c r="AG42" s="418">
        <f>VLOOKUP(B42,IGT!$B$5:$L$129,IGT!$H$1,FALSE)</f>
        <v>0</v>
      </c>
      <c r="AH42" s="418">
        <f>VLOOKUP(B42,'Tax For Deficit Equity Payment'!$A$8:$J$132,'Tax For Deficit Equity Payment'!$F$1,FALSE)</f>
        <v>542217.24178194476</v>
      </c>
      <c r="AI42" s="418">
        <f>VLOOKUP(B42,'Deficit Equity Payments'!$B$15:$V$144,'Deficit Equity Payments'!$I$1,FALSE)</f>
        <v>45026</v>
      </c>
      <c r="AJ42" s="555">
        <f t="shared" si="1"/>
        <v>0.14387061018081534</v>
      </c>
      <c r="AL42" s="418">
        <f>VLOOKUP(B42,IGT!$B$5:$L$129,IGT!$K$1,FALSE)</f>
        <v>0</v>
      </c>
      <c r="AM42" s="418">
        <f>VLOOKUP(B42,'Tax For Deficit Equity Payment'!$A$8:$J$132,'Tax For Deficit Equity Payment'!$I$1,FALSE)</f>
        <v>712321.87687805144</v>
      </c>
      <c r="AN42" s="555">
        <f t="shared" si="2"/>
        <v>0.13990244185338718</v>
      </c>
    </row>
    <row r="43" spans="1:40" s="138" customFormat="1" ht="12.75" customHeight="1">
      <c r="A43" s="18">
        <v>33</v>
      </c>
      <c r="B43" s="311">
        <v>3400068</v>
      </c>
      <c r="C43" s="4" t="s">
        <v>34</v>
      </c>
      <c r="D43" s="312">
        <v>43008</v>
      </c>
      <c r="E43" s="313">
        <v>4</v>
      </c>
      <c r="F43" s="104" t="s">
        <v>212</v>
      </c>
      <c r="G43" s="314" t="s">
        <v>237</v>
      </c>
      <c r="H43" s="315">
        <v>15300910.560000001</v>
      </c>
      <c r="I43" s="316">
        <v>0.36606565310128125</v>
      </c>
      <c r="J43" s="317">
        <v>0</v>
      </c>
      <c r="K43" s="277">
        <v>5601137.8171906909</v>
      </c>
      <c r="L43" s="318">
        <v>1.0572919999999999</v>
      </c>
      <c r="M43" s="277">
        <v>5922038.2050131792</v>
      </c>
      <c r="N43" s="315">
        <v>2781610.58</v>
      </c>
      <c r="O43" s="147">
        <v>1</v>
      </c>
      <c r="P43" s="117">
        <v>1</v>
      </c>
      <c r="Q43" s="119">
        <v>2781610.58</v>
      </c>
      <c r="R43" s="120">
        <v>3140427.6250131791</v>
      </c>
      <c r="S43" s="277"/>
      <c r="T43" s="121">
        <v>3140428</v>
      </c>
      <c r="U43" s="315">
        <v>27671643.739999998</v>
      </c>
      <c r="V43" s="316">
        <v>0.21596984314988449</v>
      </c>
      <c r="W43" s="148">
        <v>0</v>
      </c>
      <c r="X43" s="248">
        <v>5976240.5582272829</v>
      </c>
      <c r="Y43" s="319">
        <v>1.0572919999999999</v>
      </c>
      <c r="Z43" s="248">
        <v>6318631.3322892394</v>
      </c>
      <c r="AA43" s="118">
        <v>62887.01692211187</v>
      </c>
      <c r="AB43" s="277">
        <v>1958476.4166088835</v>
      </c>
      <c r="AC43" s="277"/>
      <c r="AD43" s="121">
        <v>1958476</v>
      </c>
      <c r="AE43" s="277">
        <v>5098904</v>
      </c>
      <c r="AF43" s="320">
        <v>5098904.0416220631</v>
      </c>
      <c r="AG43" s="418">
        <f>VLOOKUP(B43,IGT!$B$5:$L$129,IGT!$H$1,FALSE)</f>
        <v>1031316.4320543282</v>
      </c>
      <c r="AH43" s="418">
        <f>VLOOKUP(B43,'Tax For Deficit Equity Payment'!$A$8:$J$132,'Tax For Deficit Equity Payment'!$F$1,FALSE)</f>
        <v>0</v>
      </c>
      <c r="AI43" s="418">
        <f>VLOOKUP(B43,'Deficit Equity Payments'!$B$15:$V$144,'Deficit Equity Payments'!$I$1,FALSE)</f>
        <v>0</v>
      </c>
      <c r="AJ43" s="555">
        <f t="shared" si="1"/>
        <v>0.17414889879995851</v>
      </c>
      <c r="AL43" s="418">
        <f>VLOOKUP(B43,IGT!$B$5:$L$129,IGT!$K$1,FALSE)</f>
        <v>643163.65521435742</v>
      </c>
      <c r="AM43" s="418">
        <f>VLOOKUP(B43,'Tax For Deficit Equity Payment'!$A$8:$J$132,'Tax For Deficit Equity Payment'!$I$1,FALSE)</f>
        <v>0</v>
      </c>
      <c r="AN43" s="555">
        <f t="shared" si="2"/>
        <v>0.10178844458414371</v>
      </c>
    </row>
    <row r="44" spans="1:40" ht="12.75" customHeight="1">
      <c r="A44" s="18">
        <v>34</v>
      </c>
      <c r="B44" s="311">
        <v>3400069</v>
      </c>
      <c r="C44" s="4" t="s">
        <v>303</v>
      </c>
      <c r="D44" s="312">
        <v>43008</v>
      </c>
      <c r="E44" s="313">
        <v>3</v>
      </c>
      <c r="F44" s="104" t="s">
        <v>213</v>
      </c>
      <c r="G44" s="314" t="s">
        <v>237</v>
      </c>
      <c r="H44" s="315">
        <v>309749133.32999998</v>
      </c>
      <c r="I44" s="316">
        <v>0.29365436189937616</v>
      </c>
      <c r="J44" s="317">
        <v>0</v>
      </c>
      <c r="K44" s="277">
        <v>90959184.096905932</v>
      </c>
      <c r="L44" s="318">
        <v>1.0572919999999999</v>
      </c>
      <c r="M44" s="277">
        <v>96170417.672185853</v>
      </c>
      <c r="N44" s="315">
        <v>39908451.399999999</v>
      </c>
      <c r="O44" s="147">
        <v>1.0027567969585358</v>
      </c>
      <c r="P44" s="117">
        <v>1</v>
      </c>
      <c r="Q44" s="119">
        <v>40018470.89743939</v>
      </c>
      <c r="R44" s="120">
        <v>56151946.774746463</v>
      </c>
      <c r="S44" s="277"/>
      <c r="T44" s="121">
        <v>2703370</v>
      </c>
      <c r="U44" s="315">
        <v>266369158.03</v>
      </c>
      <c r="V44" s="316">
        <v>0.156624780273455</v>
      </c>
      <c r="W44" s="148">
        <v>0</v>
      </c>
      <c r="X44" s="248">
        <v>41720010.848073959</v>
      </c>
      <c r="Y44" s="319">
        <v>1.0572919999999999</v>
      </c>
      <c r="Z44" s="248">
        <v>44110233.709581807</v>
      </c>
      <c r="AA44" s="118">
        <v>1018636.9047951953</v>
      </c>
      <c r="AB44" s="277">
        <v>14251707.017669737</v>
      </c>
      <c r="AC44" s="277"/>
      <c r="AD44" s="121">
        <v>686132</v>
      </c>
      <c r="AE44" s="277">
        <v>3389502</v>
      </c>
      <c r="AF44" s="320">
        <v>70403653.7924162</v>
      </c>
      <c r="AG44" s="418">
        <f>VLOOKUP(B44,IGT!$B$5:$L$129,IGT!$H$1,FALSE)</f>
        <v>0</v>
      </c>
      <c r="AH44" s="418">
        <f>VLOOKUP(B44,'Tax For Deficit Equity Payment'!$A$8:$J$132,'Tax For Deficit Equity Payment'!$F$1,FALSE)</f>
        <v>9395672.9238453396</v>
      </c>
      <c r="AI44" s="418">
        <f>VLOOKUP(B44,'Deficit Equity Payments'!$B$15:$V$144,'Deficit Equity Payments'!$I$1,FALSE)</f>
        <v>834975</v>
      </c>
      <c r="AJ44" s="555">
        <f t="shared" si="1"/>
        <v>0.10638040440583653</v>
      </c>
      <c r="AL44" s="418">
        <f>VLOOKUP(B44,IGT!$B$5:$L$129,IGT!$K$1,FALSE)</f>
        <v>0</v>
      </c>
      <c r="AM44" s="418">
        <f>VLOOKUP(B44,'Tax For Deficit Equity Payment'!$A$8:$J$132,'Tax For Deficit Equity Payment'!$I$1,FALSE)</f>
        <v>4768174.889393975</v>
      </c>
      <c r="AN44" s="555">
        <f t="shared" si="2"/>
        <v>0.10809679497023868</v>
      </c>
    </row>
    <row r="45" spans="1:40" ht="12.75" customHeight="1">
      <c r="A45" s="18">
        <v>35</v>
      </c>
      <c r="B45" s="321">
        <v>3400070</v>
      </c>
      <c r="C45" s="322" t="s">
        <v>35</v>
      </c>
      <c r="D45" s="323">
        <v>43008</v>
      </c>
      <c r="E45" s="324">
        <v>3</v>
      </c>
      <c r="F45" s="132" t="s">
        <v>213</v>
      </c>
      <c r="G45" s="325" t="s">
        <v>237</v>
      </c>
      <c r="H45" s="326">
        <v>28879426.609999999</v>
      </c>
      <c r="I45" s="327">
        <v>0.46573600617596311</v>
      </c>
      <c r="J45" s="328">
        <v>0</v>
      </c>
      <c r="K45" s="329">
        <v>13450188.809993234</v>
      </c>
      <c r="L45" s="330">
        <v>1.0572919999999999</v>
      </c>
      <c r="M45" s="329">
        <v>14220777.027295364</v>
      </c>
      <c r="N45" s="326">
        <v>6275098.0599999996</v>
      </c>
      <c r="O45" s="149">
        <v>1</v>
      </c>
      <c r="P45" s="126">
        <v>1</v>
      </c>
      <c r="Q45" s="127">
        <v>6275098.0599999996</v>
      </c>
      <c r="R45" s="122">
        <v>7945678.9672953645</v>
      </c>
      <c r="S45" s="277"/>
      <c r="T45" s="123">
        <v>382535</v>
      </c>
      <c r="U45" s="326">
        <v>55606898.619999997</v>
      </c>
      <c r="V45" s="327">
        <v>0.24318363134750917</v>
      </c>
      <c r="W45" s="150">
        <v>0</v>
      </c>
      <c r="X45" s="331">
        <v>13522687.534384396</v>
      </c>
      <c r="Y45" s="332">
        <v>1.0572919999999999</v>
      </c>
      <c r="Z45" s="331">
        <v>14297429.348604346</v>
      </c>
      <c r="AA45" s="128">
        <v>312417.9087518818</v>
      </c>
      <c r="AB45" s="329">
        <v>4601646.7133331848</v>
      </c>
      <c r="AC45" s="277"/>
      <c r="AD45" s="123">
        <v>221541</v>
      </c>
      <c r="AE45" s="329">
        <v>604076</v>
      </c>
      <c r="AF45" s="333">
        <v>12547325.680628549</v>
      </c>
      <c r="AG45" s="418">
        <f>VLOOKUP(B45,IGT!$B$5:$L$129,IGT!$H$1,FALSE)</f>
        <v>0</v>
      </c>
      <c r="AH45" s="418">
        <f>VLOOKUP(B45,'Tax For Deficit Equity Payment'!$A$8:$J$132,'Tax For Deficit Equity Payment'!$F$1,FALSE)</f>
        <v>1809646.5784231992</v>
      </c>
      <c r="AI45" s="418">
        <f>VLOOKUP(B45,'Deficit Equity Payments'!$B$15:$V$144,'Deficit Equity Payments'!$I$1,FALSE)</f>
        <v>226098</v>
      </c>
      <c r="AJ45" s="555">
        <f t="shared" si="1"/>
        <v>0.14315283718433883</v>
      </c>
      <c r="AL45" s="418">
        <f>VLOOKUP(B45,IGT!$B$5:$L$129,IGT!$K$1,FALSE)</f>
        <v>0</v>
      </c>
      <c r="AM45" s="418">
        <f>VLOOKUP(B45,'Tax For Deficit Equity Payment'!$A$8:$J$132,'Tax For Deficit Equity Payment'!$I$1,FALSE)</f>
        <v>2368232.9129742249</v>
      </c>
      <c r="AN45" s="555">
        <f t="shared" si="2"/>
        <v>0.16564046971180885</v>
      </c>
    </row>
    <row r="46" spans="1:40" ht="12.75" customHeight="1">
      <c r="A46" s="18">
        <v>36</v>
      </c>
      <c r="B46" s="311">
        <v>3400071</v>
      </c>
      <c r="C46" s="4" t="s">
        <v>280</v>
      </c>
      <c r="D46" s="312">
        <v>43008</v>
      </c>
      <c r="E46" s="313">
        <v>4</v>
      </c>
      <c r="F46" s="104" t="s">
        <v>212</v>
      </c>
      <c r="G46" s="313" t="s">
        <v>237</v>
      </c>
      <c r="H46" s="315">
        <v>23813631.68</v>
      </c>
      <c r="I46" s="316">
        <v>0.35063863011838681</v>
      </c>
      <c r="J46" s="317">
        <v>0</v>
      </c>
      <c r="K46" s="277">
        <v>8349979.1904190183</v>
      </c>
      <c r="L46" s="318">
        <v>1.0572919999999999</v>
      </c>
      <c r="M46" s="277">
        <v>8828366.1981965043</v>
      </c>
      <c r="N46" s="315">
        <v>3791077.33</v>
      </c>
      <c r="O46" s="147">
        <v>1.0736993899057128</v>
      </c>
      <c r="P46" s="117">
        <v>1</v>
      </c>
      <c r="Q46" s="119">
        <v>4070477.4163063788</v>
      </c>
      <c r="R46" s="129">
        <v>4757888.7818901259</v>
      </c>
      <c r="S46" s="277"/>
      <c r="T46" s="121">
        <v>4757889</v>
      </c>
      <c r="U46" s="315">
        <v>53814465</v>
      </c>
      <c r="V46" s="316">
        <v>0.14080776248247301</v>
      </c>
      <c r="W46" s="148">
        <v>0</v>
      </c>
      <c r="X46" s="334">
        <v>7577494.4058413571</v>
      </c>
      <c r="Y46" s="319">
        <v>1.0572919999999999</v>
      </c>
      <c r="Z46" s="335">
        <v>8011624.2153408192</v>
      </c>
      <c r="AA46" s="118">
        <v>91403.610559646375</v>
      </c>
      <c r="AB46" s="277">
        <v>2494890.8751618923</v>
      </c>
      <c r="AC46" s="277"/>
      <c r="AD46" s="121">
        <v>2494891</v>
      </c>
      <c r="AE46" s="277">
        <v>7252780</v>
      </c>
      <c r="AF46" s="320">
        <v>7252779.6570520177</v>
      </c>
      <c r="AG46" s="418">
        <f>VLOOKUP(B46,IGT!$B$5:$L$129,IGT!$H$1,FALSE)</f>
        <v>1562490.6759727176</v>
      </c>
      <c r="AH46" s="418">
        <f>VLOOKUP(B46,'Tax For Deficit Equity Payment'!$A$8:$J$132,'Tax For Deficit Equity Payment'!$F$1,FALSE)</f>
        <v>0</v>
      </c>
      <c r="AI46" s="418">
        <f>VLOOKUP(B46,'Deficit Equity Payments'!$B$15:$V$144,'Deficit Equity Payments'!$I$1,FALSE)</f>
        <v>0</v>
      </c>
      <c r="AJ46" s="555">
        <f t="shared" si="1"/>
        <v>0.17698525875511481</v>
      </c>
      <c r="AL46" s="418">
        <f>VLOOKUP(B46,IGT!$B$5:$L$129,IGT!$K$1,FALSE)</f>
        <v>819322.16340316553</v>
      </c>
      <c r="AM46" s="418">
        <f>VLOOKUP(B46,'Tax For Deficit Equity Payment'!$A$8:$J$132,'Tax For Deficit Equity Payment'!$I$1,FALSE)</f>
        <v>0</v>
      </c>
      <c r="AN46" s="555">
        <f t="shared" si="2"/>
        <v>0.10226667419501666</v>
      </c>
    </row>
    <row r="47" spans="1:40" ht="12.75" customHeight="1">
      <c r="A47" s="18">
        <v>37</v>
      </c>
      <c r="B47" s="311">
        <v>3400073</v>
      </c>
      <c r="C47" s="4" t="s">
        <v>36</v>
      </c>
      <c r="D47" s="312">
        <v>42916</v>
      </c>
      <c r="E47" s="313">
        <v>3</v>
      </c>
      <c r="F47" s="104" t="s">
        <v>213</v>
      </c>
      <c r="G47" s="314" t="s">
        <v>237</v>
      </c>
      <c r="H47" s="315">
        <v>26960517.760000002</v>
      </c>
      <c r="I47" s="316">
        <v>0.29472076509068557</v>
      </c>
      <c r="J47" s="317">
        <v>0</v>
      </c>
      <c r="K47" s="277">
        <v>7945824.4214682169</v>
      </c>
      <c r="L47" s="318">
        <v>1.0646850000000001</v>
      </c>
      <c r="M47" s="277">
        <v>8459800.0741708893</v>
      </c>
      <c r="N47" s="315">
        <v>2977783.09</v>
      </c>
      <c r="O47" s="147">
        <v>1</v>
      </c>
      <c r="P47" s="117">
        <v>1</v>
      </c>
      <c r="Q47" s="119">
        <v>2977783.09</v>
      </c>
      <c r="R47" s="120">
        <v>5482016.9841708895</v>
      </c>
      <c r="S47" s="277"/>
      <c r="T47" s="121">
        <v>263925</v>
      </c>
      <c r="U47" s="315">
        <v>73285558.25</v>
      </c>
      <c r="V47" s="316">
        <v>0.16446951183991285</v>
      </c>
      <c r="W47" s="148">
        <v>0</v>
      </c>
      <c r="X47" s="248">
        <v>12053239.990292998</v>
      </c>
      <c r="Y47" s="319">
        <v>1.0646850000000001</v>
      </c>
      <c r="Z47" s="248">
        <v>12832903.819065101</v>
      </c>
      <c r="AA47" s="118">
        <v>247803.51773323549</v>
      </c>
      <c r="AB47" s="277">
        <v>4097674.6634527654</v>
      </c>
      <c r="AC47" s="277"/>
      <c r="AD47" s="121">
        <v>197278</v>
      </c>
      <c r="AE47" s="277">
        <v>461203</v>
      </c>
      <c r="AF47" s="320">
        <v>9579691.6476236545</v>
      </c>
      <c r="AG47" s="418">
        <f>VLOOKUP(B47,IGT!$B$5:$L$129,IGT!$H$1,FALSE)</f>
        <v>0</v>
      </c>
      <c r="AH47" s="418">
        <f>VLOOKUP(B47,'Tax For Deficit Equity Payment'!$A$8:$J$132,'Tax For Deficit Equity Payment'!$F$1,FALSE)</f>
        <v>2462548.8514237497</v>
      </c>
      <c r="AI47" s="418">
        <f>VLOOKUP(B47,'Deficit Equity Payments'!$B$15:$V$144,'Deficit Equity Payments'!$I$1,FALSE)</f>
        <v>0</v>
      </c>
      <c r="AJ47" s="555">
        <f t="shared" si="1"/>
        <v>0.29108830348630832</v>
      </c>
      <c r="AL47" s="418">
        <f>VLOOKUP(B47,IGT!$B$5:$L$129,IGT!$K$1,FALSE)</f>
        <v>0</v>
      </c>
      <c r="AM47" s="418">
        <f>VLOOKUP(B47,'Tax For Deficit Equity Payment'!$A$8:$J$132,'Tax For Deficit Equity Payment'!$I$1,FALSE)</f>
        <v>4318681.2580464259</v>
      </c>
      <c r="AN47" s="555">
        <f t="shared" si="2"/>
        <v>0.33653188077591695</v>
      </c>
    </row>
    <row r="48" spans="1:40" s="136" customFormat="1" ht="12.75" customHeight="1">
      <c r="A48" s="18">
        <v>38</v>
      </c>
      <c r="B48" s="311">
        <v>3400075</v>
      </c>
      <c r="C48" s="4" t="s">
        <v>283</v>
      </c>
      <c r="D48" s="312">
        <v>43100</v>
      </c>
      <c r="E48" s="313">
        <v>3</v>
      </c>
      <c r="F48" s="104" t="s">
        <v>213</v>
      </c>
      <c r="G48" s="314" t="s">
        <v>237</v>
      </c>
      <c r="H48" s="315">
        <v>38679819.149999999</v>
      </c>
      <c r="I48" s="316">
        <v>0.25106046436314838</v>
      </c>
      <c r="J48" s="317">
        <v>0</v>
      </c>
      <c r="K48" s="277">
        <v>9710973.3572815992</v>
      </c>
      <c r="L48" s="318">
        <v>1.0518130000000001</v>
      </c>
      <c r="M48" s="277">
        <v>10214128.019842431</v>
      </c>
      <c r="N48" s="315">
        <v>4984926.4000000004</v>
      </c>
      <c r="O48" s="147">
        <v>1.0065628248350431</v>
      </c>
      <c r="P48" s="117">
        <v>1</v>
      </c>
      <c r="Q48" s="119">
        <v>5017641.5987787824</v>
      </c>
      <c r="R48" s="120">
        <v>5196486.4210636485</v>
      </c>
      <c r="S48" s="277"/>
      <c r="T48" s="121">
        <v>250179</v>
      </c>
      <c r="U48" s="315">
        <v>76316022.810000002</v>
      </c>
      <c r="V48" s="316">
        <v>0.13583324239404723</v>
      </c>
      <c r="W48" s="148">
        <v>0</v>
      </c>
      <c r="X48" s="248">
        <v>10366252.824900368</v>
      </c>
      <c r="Y48" s="319">
        <v>1.0518130000000001</v>
      </c>
      <c r="Z48" s="248">
        <v>10903359.482516931</v>
      </c>
      <c r="AA48" s="118">
        <v>234337.76935068387</v>
      </c>
      <c r="AB48" s="277">
        <v>3505345.6141057629</v>
      </c>
      <c r="AC48" s="277"/>
      <c r="AD48" s="121">
        <v>168761</v>
      </c>
      <c r="AE48" s="277">
        <v>418940</v>
      </c>
      <c r="AF48" s="320">
        <v>8701832.0351694115</v>
      </c>
      <c r="AG48" s="418">
        <f>VLOOKUP(B48,IGT!$B$5:$L$129,IGT!$H$1,FALSE)</f>
        <v>0</v>
      </c>
      <c r="AH48" s="418">
        <f>VLOOKUP(B48,'Tax For Deficit Equity Payment'!$A$8:$J$132,'Tax For Deficit Equity Payment'!$F$1,FALSE)</f>
        <v>1253789.4849781282</v>
      </c>
      <c r="AI48" s="418">
        <f>VLOOKUP(B48,'Deficit Equity Payments'!$B$15:$V$144,'Deficit Equity Payments'!$I$1,FALSE)</f>
        <v>227716</v>
      </c>
      <c r="AJ48" s="555">
        <f t="shared" si="1"/>
        <v>0.14504473432289944</v>
      </c>
      <c r="AL48" s="418">
        <f>VLOOKUP(B48,IGT!$B$5:$L$129,IGT!$K$1,FALSE)</f>
        <v>0</v>
      </c>
      <c r="AM48" s="418">
        <f>VLOOKUP(B48,'Tax For Deficit Equity Payment'!$A$8:$J$132,'Tax For Deficit Equity Payment'!$I$1,FALSE)</f>
        <v>1581589.0815538284</v>
      </c>
      <c r="AN48" s="555">
        <f t="shared" si="2"/>
        <v>0.1450552083593904</v>
      </c>
    </row>
    <row r="49" spans="1:40" s="151" customFormat="1" ht="12.75" customHeight="1">
      <c r="A49" s="18">
        <v>39</v>
      </c>
      <c r="B49" s="311">
        <v>3400084</v>
      </c>
      <c r="C49" s="4" t="s">
        <v>277</v>
      </c>
      <c r="D49" s="312">
        <v>43100</v>
      </c>
      <c r="E49" s="313">
        <v>4</v>
      </c>
      <c r="F49" s="104" t="s">
        <v>212</v>
      </c>
      <c r="G49" s="314" t="s">
        <v>237</v>
      </c>
      <c r="H49" s="315">
        <v>280473.98</v>
      </c>
      <c r="I49" s="316">
        <v>0.41583890128853296</v>
      </c>
      <c r="J49" s="317">
        <v>0</v>
      </c>
      <c r="K49" s="277">
        <v>116631.99168322196</v>
      </c>
      <c r="L49" s="318">
        <v>1.0518130000000001</v>
      </c>
      <c r="M49" s="277">
        <v>122675.04506830475</v>
      </c>
      <c r="N49" s="315">
        <v>49048.06</v>
      </c>
      <c r="O49" s="147">
        <v>1</v>
      </c>
      <c r="P49" s="117">
        <v>1</v>
      </c>
      <c r="Q49" s="119">
        <v>49048.06</v>
      </c>
      <c r="R49" s="120">
        <v>73626.985068304755</v>
      </c>
      <c r="S49" s="277"/>
      <c r="T49" s="121">
        <v>73627</v>
      </c>
      <c r="U49" s="315">
        <v>16239016.32</v>
      </c>
      <c r="V49" s="316">
        <v>0.15357678725478008</v>
      </c>
      <c r="W49" s="148">
        <v>0</v>
      </c>
      <c r="X49" s="248">
        <v>2493935.9546035416</v>
      </c>
      <c r="Y49" s="319">
        <v>1.0518130000000001</v>
      </c>
      <c r="Z49" s="248">
        <v>2623154.2582194153</v>
      </c>
      <c r="AA49" s="118">
        <v>23961.135559038699</v>
      </c>
      <c r="AB49" s="277">
        <v>810907.41302486334</v>
      </c>
      <c r="AC49" s="277"/>
      <c r="AD49" s="121">
        <v>810907</v>
      </c>
      <c r="AE49" s="277">
        <v>884534</v>
      </c>
      <c r="AF49" s="320">
        <v>884534.39809316816</v>
      </c>
      <c r="AG49" s="418">
        <f>VLOOKUP(B49,IGT!$B$5:$L$129,IGT!$H$1,FALSE)</f>
        <v>24179.101896431283</v>
      </c>
      <c r="AH49" s="418">
        <f>VLOOKUP(B49,'Tax For Deficit Equity Payment'!$A$8:$J$132,'Tax For Deficit Equity Payment'!$F$1,FALSE)</f>
        <v>0</v>
      </c>
      <c r="AI49" s="418">
        <f>VLOOKUP(B49,'Deficit Equity Payments'!$B$15:$V$144,'Deficit Equity Payments'!$I$1,FALSE)</f>
        <v>0</v>
      </c>
      <c r="AJ49" s="555">
        <f t="shared" si="1"/>
        <v>0.19709878144302698</v>
      </c>
      <c r="AL49" s="418">
        <f>VLOOKUP(B49,IGT!$B$5:$L$129,IGT!$K$1,FALSE)</f>
        <v>266301.99443736515</v>
      </c>
      <c r="AM49" s="418">
        <f>VLOOKUP(B49,'Tax For Deficit Equity Payment'!$A$8:$J$132,'Tax For Deficit Equity Payment'!$I$1,FALSE)</f>
        <v>0</v>
      </c>
      <c r="AN49" s="555">
        <f t="shared" si="2"/>
        <v>0.10151976141049733</v>
      </c>
    </row>
    <row r="50" spans="1:40" ht="12.75" customHeight="1">
      <c r="A50" s="18">
        <v>40</v>
      </c>
      <c r="B50" s="321">
        <v>3400085</v>
      </c>
      <c r="C50" s="322" t="s">
        <v>302</v>
      </c>
      <c r="D50" s="323">
        <v>43100</v>
      </c>
      <c r="E50" s="324">
        <v>3</v>
      </c>
      <c r="F50" s="132" t="s">
        <v>213</v>
      </c>
      <c r="G50" s="325" t="s">
        <v>237</v>
      </c>
      <c r="H50" s="326">
        <v>15934288.050000001</v>
      </c>
      <c r="I50" s="327">
        <v>0.38948759534122196</v>
      </c>
      <c r="J50" s="328">
        <v>0</v>
      </c>
      <c r="K50" s="329">
        <v>6206207.5360688688</v>
      </c>
      <c r="L50" s="330">
        <v>1.0518130000000001</v>
      </c>
      <c r="M50" s="329">
        <v>6527769.7671352057</v>
      </c>
      <c r="N50" s="326">
        <v>2806651.3099999996</v>
      </c>
      <c r="O50" s="149">
        <v>1</v>
      </c>
      <c r="P50" s="126">
        <v>1</v>
      </c>
      <c r="Q50" s="127">
        <v>2806651.3099999996</v>
      </c>
      <c r="R50" s="122">
        <v>3721118.4571352061</v>
      </c>
      <c r="S50" s="277"/>
      <c r="T50" s="123">
        <v>179149</v>
      </c>
      <c r="U50" s="326">
        <v>28457936.09</v>
      </c>
      <c r="V50" s="327">
        <v>0.1890135002002315</v>
      </c>
      <c r="W50" s="150">
        <v>0</v>
      </c>
      <c r="X50" s="331">
        <v>5378934.1088453904</v>
      </c>
      <c r="Y50" s="332">
        <v>1.0518130000000001</v>
      </c>
      <c r="Z50" s="331">
        <v>5657632.8218269972</v>
      </c>
      <c r="AA50" s="128">
        <v>136199.49431585878</v>
      </c>
      <c r="AB50" s="329">
        <v>1833489.3408639578</v>
      </c>
      <c r="AC50" s="277"/>
      <c r="AD50" s="123">
        <v>88271</v>
      </c>
      <c r="AE50" s="329">
        <v>267420</v>
      </c>
      <c r="AF50" s="333">
        <v>5554607.7979991641</v>
      </c>
      <c r="AG50" s="418">
        <f>VLOOKUP(B50,IGT!$B$5:$L$129,IGT!$H$1,FALSE)</f>
        <v>0</v>
      </c>
      <c r="AH50" s="418">
        <f>VLOOKUP(B50,'Tax For Deficit Equity Payment'!$A$8:$J$132,'Tax For Deficit Equity Payment'!$F$1,FALSE)</f>
        <v>803621.56740915845</v>
      </c>
      <c r="AI50" s="418">
        <f>VLOOKUP(B50,'Deficit Equity Payments'!$B$15:$V$144,'Deficit Equity Payments'!$I$1,FALSE)</f>
        <v>68556</v>
      </c>
      <c r="AJ50" s="555">
        <f t="shared" si="1"/>
        <v>0.13361034450084849</v>
      </c>
      <c r="AL50" s="418">
        <f>VLOOKUP(B50,IGT!$B$5:$L$129,IGT!$K$1,FALSE)</f>
        <v>0</v>
      </c>
      <c r="AM50" s="418">
        <f>VLOOKUP(B50,'Tax For Deficit Equity Payment'!$A$8:$J$132,'Tax For Deficit Equity Payment'!$I$1,FALSE)</f>
        <v>642664.62068623991</v>
      </c>
      <c r="AN50" s="555">
        <f t="shared" si="2"/>
        <v>0.11359249370281806</v>
      </c>
    </row>
    <row r="51" spans="1:40" ht="12.75" customHeight="1">
      <c r="A51" s="18">
        <v>41</v>
      </c>
      <c r="B51" s="311">
        <v>3400087</v>
      </c>
      <c r="C51" s="4" t="s">
        <v>38</v>
      </c>
      <c r="D51" s="312">
        <v>43008</v>
      </c>
      <c r="E51" s="313">
        <v>3</v>
      </c>
      <c r="F51" s="104" t="s">
        <v>213</v>
      </c>
      <c r="G51" s="313" t="s">
        <v>237</v>
      </c>
      <c r="H51" s="315">
        <v>5906113.5899999999</v>
      </c>
      <c r="I51" s="316">
        <v>0.38982617158883981</v>
      </c>
      <c r="J51" s="317">
        <v>0</v>
      </c>
      <c r="K51" s="277">
        <v>2302357.6497585187</v>
      </c>
      <c r="L51" s="318">
        <v>1.0572919999999999</v>
      </c>
      <c r="M51" s="277">
        <v>2434264.3242284837</v>
      </c>
      <c r="N51" s="315">
        <v>1296425.8700000001</v>
      </c>
      <c r="O51" s="147">
        <v>1</v>
      </c>
      <c r="P51" s="117">
        <v>1</v>
      </c>
      <c r="Q51" s="119">
        <v>1296425.8700000001</v>
      </c>
      <c r="R51" s="129">
        <v>1137838.4542284836</v>
      </c>
      <c r="S51" s="277"/>
      <c r="T51" s="121">
        <v>54780</v>
      </c>
      <c r="U51" s="315">
        <v>21410827.030000001</v>
      </c>
      <c r="V51" s="316">
        <v>0.18077025484108597</v>
      </c>
      <c r="W51" s="148">
        <v>0</v>
      </c>
      <c r="X51" s="334">
        <v>3870440.658571512</v>
      </c>
      <c r="Y51" s="319">
        <v>1.0572919999999999</v>
      </c>
      <c r="Z51" s="335">
        <v>4092185.9447823907</v>
      </c>
      <c r="AA51" s="118">
        <v>162351.96605977506</v>
      </c>
      <c r="AB51" s="277">
        <v>1390007.7494944923</v>
      </c>
      <c r="AC51" s="277"/>
      <c r="AD51" s="121">
        <v>66920</v>
      </c>
      <c r="AE51" s="277">
        <v>121700</v>
      </c>
      <c r="AF51" s="320">
        <v>2527846.2037229761</v>
      </c>
      <c r="AG51" s="418">
        <f>VLOOKUP(B51,IGT!$B$5:$L$129,IGT!$H$1,FALSE)</f>
        <v>0</v>
      </c>
      <c r="AH51" s="418">
        <f>VLOOKUP(B51,'Tax For Deficit Equity Payment'!$A$8:$J$132,'Tax For Deficit Equity Payment'!$F$1,FALSE)</f>
        <v>310720.87292506441</v>
      </c>
      <c r="AI51" s="418">
        <f>VLOOKUP(B51,'Deficit Equity Payments'!$B$15:$V$144,'Deficit Equity Payments'!$I$1,FALSE)</f>
        <v>32423</v>
      </c>
      <c r="AJ51" s="555">
        <f t="shared" si="1"/>
        <v>0.14096409724684295</v>
      </c>
      <c r="AL51" s="418">
        <f>VLOOKUP(B51,IGT!$B$5:$L$129,IGT!$K$1,FALSE)</f>
        <v>0</v>
      </c>
      <c r="AM51" s="418">
        <f>VLOOKUP(B51,'Tax For Deficit Equity Payment'!$A$8:$J$132,'Tax For Deficit Equity Payment'!$I$1,FALSE)</f>
        <v>831264.03361710836</v>
      </c>
      <c r="AN51" s="555">
        <f t="shared" si="2"/>
        <v>0.20313447258597442</v>
      </c>
    </row>
    <row r="52" spans="1:40" ht="12.75" customHeight="1">
      <c r="A52" s="18">
        <v>42</v>
      </c>
      <c r="B52" s="311">
        <v>3400090</v>
      </c>
      <c r="C52" s="4" t="s">
        <v>292</v>
      </c>
      <c r="D52" s="312">
        <v>42916</v>
      </c>
      <c r="E52" s="313">
        <v>4</v>
      </c>
      <c r="F52" s="104" t="s">
        <v>212</v>
      </c>
      <c r="G52" s="314" t="s">
        <v>237</v>
      </c>
      <c r="H52" s="315">
        <v>44020695.18</v>
      </c>
      <c r="I52" s="316">
        <v>0.34628727180114088</v>
      </c>
      <c r="J52" s="317">
        <v>0</v>
      </c>
      <c r="K52" s="277">
        <v>15243806.436671833</v>
      </c>
      <c r="L52" s="318">
        <v>1.0646850000000001</v>
      </c>
      <c r="M52" s="277">
        <v>16229852.056027951</v>
      </c>
      <c r="N52" s="315">
        <v>6568169.4000000004</v>
      </c>
      <c r="O52" s="147">
        <v>1</v>
      </c>
      <c r="P52" s="117">
        <v>1</v>
      </c>
      <c r="Q52" s="119">
        <v>6568169.4000000004</v>
      </c>
      <c r="R52" s="120">
        <v>9661682.6560279503</v>
      </c>
      <c r="S52" s="277"/>
      <c r="T52" s="121">
        <v>9661683</v>
      </c>
      <c r="U52" s="315">
        <v>87150403.090000004</v>
      </c>
      <c r="V52" s="316">
        <v>0.15358778674896356</v>
      </c>
      <c r="W52" s="148">
        <v>0</v>
      </c>
      <c r="X52" s="248">
        <v>13385237.524873136</v>
      </c>
      <c r="Y52" s="319">
        <v>1.0646850000000001</v>
      </c>
      <c r="Z52" s="248">
        <v>14251061.614169557</v>
      </c>
      <c r="AA52" s="118">
        <v>138390.29179294733</v>
      </c>
      <c r="AB52" s="277">
        <v>4413708.7760438137</v>
      </c>
      <c r="AC52" s="277"/>
      <c r="AD52" s="121">
        <v>4413709</v>
      </c>
      <c r="AE52" s="277">
        <v>14075392</v>
      </c>
      <c r="AF52" s="320">
        <v>14075391.432071764</v>
      </c>
      <c r="AG52" s="418">
        <f>VLOOKUP(B52,IGT!$B$5:$L$129,IGT!$H$1,FALSE)</f>
        <v>3172896.5842395793</v>
      </c>
      <c r="AH52" s="418">
        <f>VLOOKUP(B52,'Tax For Deficit Equity Payment'!$A$8:$J$132,'Tax For Deficit Equity Payment'!$F$1,FALSE)</f>
        <v>0</v>
      </c>
      <c r="AI52" s="418">
        <f>VLOOKUP(B52,'Deficit Equity Payments'!$B$15:$V$144,'Deficit Equity Payments'!$I$1,FALSE)</f>
        <v>0</v>
      </c>
      <c r="AJ52" s="555">
        <f t="shared" si="1"/>
        <v>0.19549756666211443</v>
      </c>
      <c r="AL52" s="418">
        <f>VLOOKUP(B52,IGT!$B$5:$L$129,IGT!$K$1,FALSE)</f>
        <v>1449461.9620527886</v>
      </c>
      <c r="AM52" s="418">
        <f>VLOOKUP(B52,'Tax For Deficit Equity Payment'!$A$8:$J$132,'Tax For Deficit Equity Payment'!$I$1,FALSE)</f>
        <v>0</v>
      </c>
      <c r="AN52" s="555">
        <f t="shared" si="2"/>
        <v>0.10170905166893787</v>
      </c>
    </row>
    <row r="53" spans="1:40" ht="12.75" customHeight="1">
      <c r="A53" s="18">
        <v>43</v>
      </c>
      <c r="B53" s="311">
        <v>3400091</v>
      </c>
      <c r="C53" s="4" t="s">
        <v>296</v>
      </c>
      <c r="D53" s="312">
        <v>43008</v>
      </c>
      <c r="E53" s="313">
        <v>3</v>
      </c>
      <c r="F53" s="104" t="s">
        <v>213</v>
      </c>
      <c r="G53" s="314" t="s">
        <v>237</v>
      </c>
      <c r="H53" s="315">
        <v>192589627.88</v>
      </c>
      <c r="I53" s="316">
        <v>0.40657962298677425</v>
      </c>
      <c r="J53" s="317">
        <v>0</v>
      </c>
      <c r="K53" s="277">
        <v>78303018.29461354</v>
      </c>
      <c r="L53" s="318">
        <v>1.0572919999999999</v>
      </c>
      <c r="M53" s="277">
        <v>82789154.818748534</v>
      </c>
      <c r="N53" s="315">
        <v>36631616.130000003</v>
      </c>
      <c r="O53" s="147">
        <v>0.99990409990846751</v>
      </c>
      <c r="P53" s="117">
        <v>1</v>
      </c>
      <c r="Q53" s="119">
        <v>36628103.15466015</v>
      </c>
      <c r="R53" s="120">
        <v>46161051.664088383</v>
      </c>
      <c r="S53" s="277"/>
      <c r="T53" s="121">
        <v>2222370</v>
      </c>
      <c r="U53" s="315">
        <v>182726176.97999999</v>
      </c>
      <c r="V53" s="316">
        <v>0.24691393114856394</v>
      </c>
      <c r="W53" s="148">
        <v>0</v>
      </c>
      <c r="X53" s="248">
        <v>45117638.681880027</v>
      </c>
      <c r="Y53" s="319">
        <v>1.0572919999999999</v>
      </c>
      <c r="Z53" s="248">
        <v>47702518.437242292</v>
      </c>
      <c r="AA53" s="118">
        <v>984631.21266043</v>
      </c>
      <c r="AB53" s="277">
        <v>15295386.743833117</v>
      </c>
      <c r="AC53" s="277"/>
      <c r="AD53" s="121">
        <v>736378</v>
      </c>
      <c r="AE53" s="277">
        <v>2958748</v>
      </c>
      <c r="AF53" s="320">
        <v>61456438.407921501</v>
      </c>
      <c r="AG53" s="418">
        <f>VLOOKUP(B53,IGT!$B$5:$L$129,IGT!$H$1,FALSE)</f>
        <v>0</v>
      </c>
      <c r="AH53" s="418">
        <f>VLOOKUP(B53,'Tax For Deficit Equity Payment'!$A$8:$J$132,'Tax For Deficit Equity Payment'!$F$1,FALSE)</f>
        <v>10508842.513945861</v>
      </c>
      <c r="AI53" s="418">
        <f>VLOOKUP(B53,'Deficit Equity Payments'!$B$15:$V$144,'Deficit Equity Payments'!$I$1,FALSE)</f>
        <v>897258</v>
      </c>
      <c r="AJ53" s="555">
        <f t="shared" si="1"/>
        <v>0.13777288267910692</v>
      </c>
      <c r="AL53" s="418">
        <f>VLOOKUP(B53,IGT!$B$5:$L$129,IGT!$K$1,FALSE)</f>
        <v>0</v>
      </c>
      <c r="AM53" s="418">
        <f>VLOOKUP(B53,'Tax For Deficit Equity Payment'!$A$8:$J$132,'Tax For Deficit Equity Payment'!$I$1,FALSE)</f>
        <v>7737083.0076762922</v>
      </c>
      <c r="AN53" s="555">
        <f t="shared" si="2"/>
        <v>0.16219443461575814</v>
      </c>
    </row>
    <row r="54" spans="1:40" ht="12.75" customHeight="1">
      <c r="A54" s="18">
        <v>44</v>
      </c>
      <c r="B54" s="311">
        <v>3400096</v>
      </c>
      <c r="C54" s="4" t="s">
        <v>294</v>
      </c>
      <c r="D54" s="312">
        <v>42916</v>
      </c>
      <c r="E54" s="313">
        <v>3</v>
      </c>
      <c r="F54" s="104" t="s">
        <v>213</v>
      </c>
      <c r="G54" s="314" t="s">
        <v>237</v>
      </c>
      <c r="H54" s="315">
        <v>7943598.29</v>
      </c>
      <c r="I54" s="316">
        <v>0.75539974191274006</v>
      </c>
      <c r="J54" s="317">
        <v>0</v>
      </c>
      <c r="K54" s="277">
        <v>6000592.0981244836</v>
      </c>
      <c r="L54" s="318">
        <v>1.0646850000000001</v>
      </c>
      <c r="M54" s="277">
        <v>6388740.3979916666</v>
      </c>
      <c r="N54" s="315">
        <v>2043087.03</v>
      </c>
      <c r="O54" s="147">
        <v>1</v>
      </c>
      <c r="P54" s="117">
        <v>1</v>
      </c>
      <c r="Q54" s="119">
        <v>2043087.03</v>
      </c>
      <c r="R54" s="120">
        <v>4345653.3679916663</v>
      </c>
      <c r="S54" s="277"/>
      <c r="T54" s="121">
        <v>209216</v>
      </c>
      <c r="U54" s="315">
        <v>36244262.870000005</v>
      </c>
      <c r="V54" s="316">
        <v>0.22663725559921907</v>
      </c>
      <c r="W54" s="148">
        <v>0</v>
      </c>
      <c r="X54" s="248">
        <v>8214300.2680734769</v>
      </c>
      <c r="Y54" s="319">
        <v>1.0646850000000001</v>
      </c>
      <c r="Z54" s="248">
        <v>8745642.2809138112</v>
      </c>
      <c r="AA54" s="118">
        <v>174612.45109553964</v>
      </c>
      <c r="AB54" s="277">
        <v>2798305.1353696827</v>
      </c>
      <c r="AC54" s="277"/>
      <c r="AD54" s="121">
        <v>134721</v>
      </c>
      <c r="AE54" s="277">
        <v>343937</v>
      </c>
      <c r="AF54" s="320">
        <v>7143958.503361349</v>
      </c>
      <c r="AG54" s="418">
        <f>VLOOKUP(B54,IGT!$B$5:$L$129,IGT!$H$1,FALSE)</f>
        <v>0</v>
      </c>
      <c r="AH54" s="418">
        <f>VLOOKUP(B54,'Tax For Deficit Equity Payment'!$A$8:$J$132,'Tax For Deficit Equity Payment'!$F$1,FALSE)</f>
        <v>493794.87352460192</v>
      </c>
      <c r="AI54" s="418">
        <f>VLOOKUP(B54,'Deficit Equity Payments'!$B$15:$V$144,'Deficit Equity Payments'!$I$1,FALSE)</f>
        <v>47881</v>
      </c>
      <c r="AJ54" s="555">
        <f t="shared" si="1"/>
        <v>8.4786020370287776E-2</v>
      </c>
      <c r="AL54" s="418">
        <f>VLOOKUP(B54,IGT!$B$5:$L$129,IGT!$K$1,FALSE)</f>
        <v>0</v>
      </c>
      <c r="AM54" s="418">
        <f>VLOOKUP(B54,'Tax For Deficit Equity Payment'!$A$8:$J$132,'Tax For Deficit Equity Payment'!$I$1,FALSE)</f>
        <v>1144465.8769487366</v>
      </c>
      <c r="AN54" s="555">
        <f t="shared" si="2"/>
        <v>0.1308612724129341</v>
      </c>
    </row>
    <row r="55" spans="1:40" ht="12.75" customHeight="1">
      <c r="A55" s="18">
        <v>45</v>
      </c>
      <c r="B55" s="321">
        <v>3400097</v>
      </c>
      <c r="C55" s="322" t="s">
        <v>40</v>
      </c>
      <c r="D55" s="323">
        <v>43008</v>
      </c>
      <c r="E55" s="324">
        <v>3</v>
      </c>
      <c r="F55" s="132" t="s">
        <v>213</v>
      </c>
      <c r="G55" s="325" t="s">
        <v>237</v>
      </c>
      <c r="H55" s="326">
        <v>9110028.8399999999</v>
      </c>
      <c r="I55" s="327">
        <v>0.28082392836104669</v>
      </c>
      <c r="J55" s="328">
        <v>0</v>
      </c>
      <c r="K55" s="329">
        <v>2558314.0863312292</v>
      </c>
      <c r="L55" s="330">
        <v>1.0572919999999999</v>
      </c>
      <c r="M55" s="329">
        <v>2704885.0169653175</v>
      </c>
      <c r="N55" s="326">
        <v>1634993.08</v>
      </c>
      <c r="O55" s="149">
        <v>1</v>
      </c>
      <c r="P55" s="126">
        <v>1</v>
      </c>
      <c r="Q55" s="127">
        <v>1634993.08</v>
      </c>
      <c r="R55" s="122">
        <v>1069891.9369653175</v>
      </c>
      <c r="S55" s="277"/>
      <c r="T55" s="123">
        <v>51509</v>
      </c>
      <c r="U55" s="326">
        <v>19976889.059999999</v>
      </c>
      <c r="V55" s="327">
        <v>0.3008805134793836</v>
      </c>
      <c r="W55" s="150">
        <v>0</v>
      </c>
      <c r="X55" s="331">
        <v>6010656.6380934808</v>
      </c>
      <c r="Y55" s="332">
        <v>1.0572919999999999</v>
      </c>
      <c r="Z55" s="331">
        <v>6355019.178203132</v>
      </c>
      <c r="AA55" s="128">
        <v>149349.82181531342</v>
      </c>
      <c r="AB55" s="329">
        <v>2055855.5752762528</v>
      </c>
      <c r="AC55" s="277"/>
      <c r="AD55" s="123">
        <v>98977</v>
      </c>
      <c r="AE55" s="329">
        <v>150486</v>
      </c>
      <c r="AF55" s="333">
        <v>3125747.5122415703</v>
      </c>
      <c r="AG55" s="418">
        <f>VLOOKUP(B55,IGT!$B$5:$L$129,IGT!$H$1,FALSE)</f>
        <v>0</v>
      </c>
      <c r="AH55" s="418">
        <f>VLOOKUP(B55,'Tax For Deficit Equity Payment'!$A$8:$J$132,'Tax For Deficit Equity Payment'!$F$1,FALSE)</f>
        <v>498805.90868356853</v>
      </c>
      <c r="AI55" s="418">
        <f>VLOOKUP(B55,'Deficit Equity Payments'!$B$15:$V$144,'Deficit Equity Payments'!$I$1,FALSE)</f>
        <v>0</v>
      </c>
      <c r="AJ55" s="555">
        <f t="shared" si="1"/>
        <v>0.18440928377916491</v>
      </c>
      <c r="AL55" s="418">
        <f>VLOOKUP(B55,IGT!$B$5:$L$129,IGT!$K$1,FALSE)</f>
        <v>0</v>
      </c>
      <c r="AM55" s="418">
        <f>VLOOKUP(B55,'Tax For Deficit Equity Payment'!$A$8:$J$132,'Tax For Deficit Equity Payment'!$I$1,FALSE)</f>
        <v>746695.53951932082</v>
      </c>
      <c r="AN55" s="555">
        <f t="shared" si="2"/>
        <v>0.11749697657567847</v>
      </c>
    </row>
    <row r="56" spans="1:40" ht="12.75" customHeight="1">
      <c r="A56" s="18">
        <v>46</v>
      </c>
      <c r="B56" s="311">
        <v>3400098</v>
      </c>
      <c r="C56" s="4" t="s">
        <v>356</v>
      </c>
      <c r="D56" s="312">
        <v>43100</v>
      </c>
      <c r="E56" s="313">
        <v>4</v>
      </c>
      <c r="F56" s="104" t="s">
        <v>212</v>
      </c>
      <c r="G56" s="313" t="s">
        <v>237</v>
      </c>
      <c r="H56" s="315">
        <v>31601529.75</v>
      </c>
      <c r="I56" s="316">
        <v>0.27466405561284124</v>
      </c>
      <c r="J56" s="317">
        <v>0</v>
      </c>
      <c r="K56" s="277">
        <v>8679804.3247048575</v>
      </c>
      <c r="L56" s="318">
        <v>1.0518130000000001</v>
      </c>
      <c r="M56" s="277">
        <v>9129531.0261807907</v>
      </c>
      <c r="N56" s="315">
        <v>3837562.45</v>
      </c>
      <c r="O56" s="147">
        <v>1.0013761699206944</v>
      </c>
      <c r="P56" s="117">
        <v>1</v>
      </c>
      <c r="Q56" s="119">
        <v>3842843.5880124765</v>
      </c>
      <c r="R56" s="129">
        <v>5286687.4381683143</v>
      </c>
      <c r="S56" s="277"/>
      <c r="T56" s="121">
        <v>5286687</v>
      </c>
      <c r="U56" s="315">
        <v>40680083.159999996</v>
      </c>
      <c r="V56" s="316">
        <v>0.11369720347573001</v>
      </c>
      <c r="W56" s="148">
        <v>0</v>
      </c>
      <c r="X56" s="334">
        <v>4625211.6924521374</v>
      </c>
      <c r="Y56" s="319">
        <v>1.0518130000000001</v>
      </c>
      <c r="Z56" s="335">
        <v>4864857.7858731607</v>
      </c>
      <c r="AA56" s="118">
        <v>48263.087643433071</v>
      </c>
      <c r="AB56" s="277">
        <v>1507720.4234053814</v>
      </c>
      <c r="AC56" s="277"/>
      <c r="AD56" s="121">
        <v>1507720</v>
      </c>
      <c r="AE56" s="277">
        <v>6794407</v>
      </c>
      <c r="AF56" s="320">
        <v>6794407.8615736961</v>
      </c>
      <c r="AG56" s="418">
        <f>VLOOKUP(B56,IGT!$B$5:$L$129,IGT!$H$1,FALSE)</f>
        <v>1736148.1546944745</v>
      </c>
      <c r="AH56" s="418">
        <f>VLOOKUP(B56,'Tax For Deficit Equity Payment'!$A$8:$J$132,'Tax For Deficit Equity Payment'!$F$1,FALSE)</f>
        <v>0</v>
      </c>
      <c r="AI56" s="418">
        <f>VLOOKUP(B56,'Deficit Equity Payments'!$B$15:$V$144,'Deficit Equity Payments'!$I$1,FALSE)</f>
        <v>0</v>
      </c>
      <c r="AJ56" s="555">
        <f t="shared" si="1"/>
        <v>0.19016838320782478</v>
      </c>
      <c r="AL56" s="418">
        <f>VLOOKUP(B56,IGT!$B$5:$L$129,IGT!$K$1,FALSE)</f>
        <v>495135.38704632729</v>
      </c>
      <c r="AM56" s="418">
        <f>VLOOKUP(B56,'Tax For Deficit Equity Payment'!$A$8:$J$132,'Tax For Deficit Equity Payment'!$I$1,FALSE)</f>
        <v>0</v>
      </c>
      <c r="AN56" s="555">
        <f t="shared" si="2"/>
        <v>0.10177797765931174</v>
      </c>
    </row>
    <row r="57" spans="1:40" ht="12.75" customHeight="1">
      <c r="A57" s="18">
        <v>47</v>
      </c>
      <c r="B57" s="311">
        <v>3400099</v>
      </c>
      <c r="C57" s="4" t="s">
        <v>299</v>
      </c>
      <c r="D57" s="312">
        <v>43008</v>
      </c>
      <c r="E57" s="313">
        <v>4</v>
      </c>
      <c r="F57" s="104" t="s">
        <v>212</v>
      </c>
      <c r="G57" s="314" t="s">
        <v>237</v>
      </c>
      <c r="H57" s="315">
        <v>13311407.99</v>
      </c>
      <c r="I57" s="316">
        <v>0.34044168616504944</v>
      </c>
      <c r="J57" s="317">
        <v>0</v>
      </c>
      <c r="K57" s="277">
        <v>4531758.1813465115</v>
      </c>
      <c r="L57" s="318">
        <v>1.0572919999999999</v>
      </c>
      <c r="M57" s="277">
        <v>4791391.6710722158</v>
      </c>
      <c r="N57" s="315">
        <v>2359438.2799999998</v>
      </c>
      <c r="O57" s="147">
        <v>1</v>
      </c>
      <c r="P57" s="117">
        <v>1</v>
      </c>
      <c r="Q57" s="119">
        <v>2359438.2799999998</v>
      </c>
      <c r="R57" s="120">
        <v>2431953.391072216</v>
      </c>
      <c r="S57" s="277"/>
      <c r="T57" s="121">
        <v>2431953</v>
      </c>
      <c r="U57" s="315">
        <v>20719244.289999999</v>
      </c>
      <c r="V57" s="316">
        <v>0.2082838028198257</v>
      </c>
      <c r="W57" s="148">
        <v>0</v>
      </c>
      <c r="X57" s="248">
        <v>4315482.9922741596</v>
      </c>
      <c r="Y57" s="319">
        <v>1.0572919999999999</v>
      </c>
      <c r="Z57" s="248">
        <v>4562725.6438675299</v>
      </c>
      <c r="AA57" s="118">
        <v>46371.181521632898</v>
      </c>
      <c r="AB57" s="277">
        <v>1415188.8746818919</v>
      </c>
      <c r="AC57" s="277"/>
      <c r="AD57" s="121">
        <v>1415189</v>
      </c>
      <c r="AE57" s="277">
        <v>3847142</v>
      </c>
      <c r="AF57" s="320">
        <v>3847142.2657541079</v>
      </c>
      <c r="AG57" s="418">
        <f>VLOOKUP(B57,IGT!$B$5:$L$129,IGT!$H$1,FALSE)</f>
        <v>798653.49362811574</v>
      </c>
      <c r="AH57" s="418">
        <f>VLOOKUP(B57,'Tax For Deficit Equity Payment'!$A$8:$J$132,'Tax For Deficit Equity Payment'!$F$1,FALSE)</f>
        <v>0</v>
      </c>
      <c r="AI57" s="418">
        <f>VLOOKUP(B57,'Deficit Equity Payments'!$B$15:$V$144,'Deficit Equity Payments'!$I$1,FALSE)</f>
        <v>0</v>
      </c>
      <c r="AJ57" s="555">
        <f t="shared" si="1"/>
        <v>0.16668507783447253</v>
      </c>
      <c r="AL57" s="418">
        <f>VLOOKUP(B57,IGT!$B$5:$L$129,IGT!$K$1,FALSE)</f>
        <v>464748.02644553332</v>
      </c>
      <c r="AM57" s="418">
        <f>VLOOKUP(B57,'Tax For Deficit Equity Payment'!$A$8:$J$132,'Tax For Deficit Equity Payment'!$I$1,FALSE)</f>
        <v>0</v>
      </c>
      <c r="AN57" s="555">
        <f t="shared" si="2"/>
        <v>0.10185754365270058</v>
      </c>
    </row>
    <row r="58" spans="1:40" ht="12.75" customHeight="1">
      <c r="A58" s="18">
        <v>48</v>
      </c>
      <c r="B58" s="311">
        <v>3400107</v>
      </c>
      <c r="C58" s="4" t="s">
        <v>289</v>
      </c>
      <c r="D58" s="312">
        <v>43008</v>
      </c>
      <c r="E58" s="313">
        <v>4</v>
      </c>
      <c r="F58" s="104" t="s">
        <v>212</v>
      </c>
      <c r="G58" s="314" t="s">
        <v>237</v>
      </c>
      <c r="H58" s="315">
        <v>17581182.52</v>
      </c>
      <c r="I58" s="316">
        <v>0.40867731256654038</v>
      </c>
      <c r="J58" s="317">
        <v>0</v>
      </c>
      <c r="K58" s="277">
        <v>7185030.4240154363</v>
      </c>
      <c r="L58" s="318">
        <v>1.0572919999999999</v>
      </c>
      <c r="M58" s="277">
        <v>7596675.187068128</v>
      </c>
      <c r="N58" s="315">
        <v>2860795.67</v>
      </c>
      <c r="O58" s="147">
        <v>1</v>
      </c>
      <c r="P58" s="117">
        <v>1</v>
      </c>
      <c r="Q58" s="119">
        <v>2860795.67</v>
      </c>
      <c r="R58" s="120">
        <v>4735879.5170681281</v>
      </c>
      <c r="S58" s="277"/>
      <c r="T58" s="121">
        <v>4735880</v>
      </c>
      <c r="U58" s="315">
        <v>25245148.870000001</v>
      </c>
      <c r="V58" s="316">
        <v>0.16404626402948425</v>
      </c>
      <c r="W58" s="148">
        <v>0</v>
      </c>
      <c r="X58" s="248">
        <v>4141372.3569916561</v>
      </c>
      <c r="Y58" s="319">
        <v>1.0572919999999999</v>
      </c>
      <c r="Z58" s="248">
        <v>4378639.8620684212</v>
      </c>
      <c r="AA58" s="118">
        <v>52095.757379166105</v>
      </c>
      <c r="AB58" s="277">
        <v>1365687.7159996924</v>
      </c>
      <c r="AC58" s="277"/>
      <c r="AD58" s="121">
        <v>1365688</v>
      </c>
      <c r="AE58" s="277">
        <v>6101568</v>
      </c>
      <c r="AF58" s="320">
        <v>6101567.2330678208</v>
      </c>
      <c r="AG58" s="418">
        <f>VLOOKUP(B58,IGT!$B$5:$L$129,IGT!$H$1,FALSE)</f>
        <v>1555262.8334051734</v>
      </c>
      <c r="AH58" s="418">
        <f>VLOOKUP(B58,'Tax For Deficit Equity Payment'!$A$8:$J$132,'Tax For Deficit Equity Payment'!$F$1,FALSE)</f>
        <v>0</v>
      </c>
      <c r="AI58" s="418">
        <f>VLOOKUP(B58,'Deficit Equity Payments'!$B$15:$V$144,'Deficit Equity Payments'!$I$1,FALSE)</f>
        <v>0</v>
      </c>
      <c r="AJ58" s="555">
        <f t="shared" si="1"/>
        <v>0.20472941057855257</v>
      </c>
      <c r="AL58" s="418">
        <f>VLOOKUP(B58,IGT!$B$5:$L$129,IGT!$K$1,FALSE)</f>
        <v>448491.84593429905</v>
      </c>
      <c r="AM58" s="418">
        <f>VLOOKUP(B58,'Tax For Deficit Equity Payment'!$A$8:$J$132,'Tax For Deficit Equity Payment'!$I$1,FALSE)</f>
        <v>0</v>
      </c>
      <c r="AN58" s="555">
        <f t="shared" si="2"/>
        <v>0.10242720572192399</v>
      </c>
    </row>
    <row r="59" spans="1:40" ht="12.75" customHeight="1">
      <c r="A59" s="18">
        <v>49</v>
      </c>
      <c r="B59" s="321">
        <v>3400109</v>
      </c>
      <c r="C59" s="322" t="s">
        <v>595</v>
      </c>
      <c r="D59" s="323">
        <v>43100</v>
      </c>
      <c r="E59" s="324">
        <v>3</v>
      </c>
      <c r="F59" s="132" t="s">
        <v>213</v>
      </c>
      <c r="G59" s="325" t="s">
        <v>237</v>
      </c>
      <c r="H59" s="326">
        <v>13693625.76</v>
      </c>
      <c r="I59" s="327">
        <v>0.40961828426545904</v>
      </c>
      <c r="J59" s="328">
        <v>0</v>
      </c>
      <c r="K59" s="329">
        <v>5609159.4891844923</v>
      </c>
      <c r="L59" s="330">
        <v>1.0518130000000001</v>
      </c>
      <c r="M59" s="329">
        <v>5899786.8697976088</v>
      </c>
      <c r="N59" s="326">
        <v>2433754.3600000003</v>
      </c>
      <c r="O59" s="149">
        <v>1</v>
      </c>
      <c r="P59" s="126">
        <v>1</v>
      </c>
      <c r="Q59" s="127">
        <v>2433754.3600000003</v>
      </c>
      <c r="R59" s="122">
        <v>3466032.5097976085</v>
      </c>
      <c r="S59" s="277"/>
      <c r="T59" s="123">
        <v>166868</v>
      </c>
      <c r="U59" s="326">
        <v>22484403.190000001</v>
      </c>
      <c r="V59" s="327">
        <v>0.28932632077868375</v>
      </c>
      <c r="W59" s="150">
        <v>0</v>
      </c>
      <c r="X59" s="331">
        <v>6505329.6498672003</v>
      </c>
      <c r="Y59" s="332">
        <v>1.0518130000000001</v>
      </c>
      <c r="Z59" s="331">
        <v>6842390.29501577</v>
      </c>
      <c r="AA59" s="128">
        <v>126522.47744871638</v>
      </c>
      <c r="AB59" s="329">
        <v>2179239.5659534475</v>
      </c>
      <c r="AC59" s="277"/>
      <c r="AD59" s="123">
        <v>104917</v>
      </c>
      <c r="AE59" s="329">
        <v>271785</v>
      </c>
      <c r="AF59" s="333">
        <v>5645272.075751056</v>
      </c>
      <c r="AG59" s="418">
        <f>VLOOKUP(B59,IGT!$B$5:$L$129,IGT!$H$1,FALSE)</f>
        <v>0</v>
      </c>
      <c r="AH59" s="418">
        <f>VLOOKUP(B59,'Tax For Deficit Equity Payment'!$A$8:$J$132,'Tax For Deficit Equity Payment'!$F$1,FALSE)</f>
        <v>1041954.2473099877</v>
      </c>
      <c r="AI59" s="418">
        <f>VLOOKUP(B59,'Deficit Equity Payments'!$B$15:$V$144,'Deficit Equity Payments'!$I$1,FALSE)</f>
        <v>62034</v>
      </c>
      <c r="AJ59" s="555">
        <f t="shared" si="1"/>
        <v>0.1871234116882361</v>
      </c>
      <c r="AL59" s="418">
        <f>VLOOKUP(B59,IGT!$B$5:$L$129,IGT!$K$1,FALSE)</f>
        <v>0</v>
      </c>
      <c r="AM59" s="418">
        <f>VLOOKUP(B59,'Tax For Deficit Equity Payment'!$A$8:$J$132,'Tax For Deficit Equity Payment'!$I$1,FALSE)</f>
        <v>1179836.9127798411</v>
      </c>
      <c r="AN59" s="555">
        <f t="shared" si="2"/>
        <v>0.17243051943986218</v>
      </c>
    </row>
    <row r="60" spans="1:40" ht="12.75" customHeight="1">
      <c r="A60" s="18">
        <v>50</v>
      </c>
      <c r="B60" s="311">
        <v>3400113</v>
      </c>
      <c r="C60" s="4" t="s">
        <v>42</v>
      </c>
      <c r="D60" s="312">
        <v>43100</v>
      </c>
      <c r="E60" s="313">
        <v>4</v>
      </c>
      <c r="F60" s="104" t="s">
        <v>212</v>
      </c>
      <c r="G60" s="313" t="s">
        <v>237</v>
      </c>
      <c r="H60" s="315">
        <v>690877644.23000002</v>
      </c>
      <c r="I60" s="316">
        <v>0.25523052288693499</v>
      </c>
      <c r="J60" s="317">
        <v>0</v>
      </c>
      <c r="K60" s="277">
        <v>176333062.38771674</v>
      </c>
      <c r="L60" s="318">
        <v>1.0518130000000001</v>
      </c>
      <c r="M60" s="277">
        <v>185469407.34921151</v>
      </c>
      <c r="N60" s="315">
        <v>78197652.560000002</v>
      </c>
      <c r="O60" s="147">
        <v>1.0022309568407382</v>
      </c>
      <c r="P60" s="117">
        <v>1</v>
      </c>
      <c r="Q60" s="119">
        <v>78372108.147908404</v>
      </c>
      <c r="R60" s="129">
        <v>107097299.20130311</v>
      </c>
      <c r="S60" s="277"/>
      <c r="T60" s="121">
        <v>107097299</v>
      </c>
      <c r="U60" s="315">
        <v>442282745</v>
      </c>
      <c r="V60" s="316">
        <v>0.22568932053424795</v>
      </c>
      <c r="W60" s="148">
        <v>0</v>
      </c>
      <c r="X60" s="334">
        <v>99818492.203072056</v>
      </c>
      <c r="Y60" s="319">
        <v>1.0518130000000001</v>
      </c>
      <c r="Z60" s="335">
        <v>104990387.73958984</v>
      </c>
      <c r="AA60" s="118">
        <v>1011512.0477762949</v>
      </c>
      <c r="AB60" s="277">
        <v>32508628.369653247</v>
      </c>
      <c r="AC60" s="277"/>
      <c r="AD60" s="121">
        <v>32508628</v>
      </c>
      <c r="AE60" s="277">
        <v>139605927</v>
      </c>
      <c r="AF60" s="320">
        <v>139605927.57095635</v>
      </c>
      <c r="AG60" s="418">
        <f>VLOOKUP(B60,IGT!$B$5:$L$129,IGT!$H$1,FALSE)</f>
        <v>35170753.057707943</v>
      </c>
      <c r="AH60" s="418">
        <f>VLOOKUP(B60,'Tax For Deficit Equity Payment'!$A$8:$J$132,'Tax For Deficit Equity Payment'!$F$1,FALSE)</f>
        <v>0</v>
      </c>
      <c r="AI60" s="418">
        <f>VLOOKUP(B60,'Deficit Equity Payments'!$B$15:$V$144,'Deficit Equity Payments'!$I$1,FALSE)</f>
        <v>0</v>
      </c>
      <c r="AJ60" s="555">
        <f t="shared" si="1"/>
        <v>0.18963102088036873</v>
      </c>
      <c r="AL60" s="418">
        <f>VLOOKUP(B60,IGT!$B$5:$L$129,IGT!$K$1,FALSE)</f>
        <v>10675833.556594128</v>
      </c>
      <c r="AM60" s="418">
        <f>VLOOKUP(B60,'Tax For Deficit Equity Payment'!$A$8:$J$132,'Tax For Deficit Equity Payment'!$I$1,FALSE)</f>
        <v>0</v>
      </c>
      <c r="AN60" s="555">
        <f t="shared" si="2"/>
        <v>0.10168391398909443</v>
      </c>
    </row>
    <row r="61" spans="1:40" ht="12.75" customHeight="1">
      <c r="A61" s="18">
        <v>51</v>
      </c>
      <c r="B61" s="311">
        <v>3400114</v>
      </c>
      <c r="C61" s="4" t="s">
        <v>43</v>
      </c>
      <c r="D61" s="312">
        <v>42916</v>
      </c>
      <c r="E61" s="313">
        <v>7</v>
      </c>
      <c r="F61" s="104" t="s">
        <v>214</v>
      </c>
      <c r="G61" s="314" t="s">
        <v>238</v>
      </c>
      <c r="H61" s="315">
        <v>55876083.270000003</v>
      </c>
      <c r="I61" s="316">
        <v>0.34323766153555929</v>
      </c>
      <c r="J61" s="317">
        <v>0</v>
      </c>
      <c r="K61" s="277">
        <v>19178776.15736099</v>
      </c>
      <c r="L61" s="318">
        <v>1.0646850000000001</v>
      </c>
      <c r="M61" s="277">
        <v>20419355.293099888</v>
      </c>
      <c r="N61" s="315">
        <v>9870034.3199999984</v>
      </c>
      <c r="O61" s="147">
        <v>1</v>
      </c>
      <c r="P61" s="117">
        <v>1</v>
      </c>
      <c r="Q61" s="119">
        <v>9870034.3199999984</v>
      </c>
      <c r="R61" s="120">
        <v>10549320.973099889</v>
      </c>
      <c r="S61" s="277"/>
      <c r="T61" s="121">
        <v>0</v>
      </c>
      <c r="U61" s="315">
        <v>56933392.439999998</v>
      </c>
      <c r="V61" s="316">
        <v>0.21190568909359678</v>
      </c>
      <c r="W61" s="148">
        <v>0</v>
      </c>
      <c r="X61" s="248">
        <v>12064509.757434372</v>
      </c>
      <c r="Y61" s="319">
        <v>1.0646850000000001</v>
      </c>
      <c r="Z61" s="248">
        <v>12844902.571094016</v>
      </c>
      <c r="AA61" s="118">
        <v>0</v>
      </c>
      <c r="AB61" s="277">
        <v>3853470.7713282043</v>
      </c>
      <c r="AC61" s="277"/>
      <c r="AD61" s="121">
        <v>0</v>
      </c>
      <c r="AE61" s="277">
        <v>0</v>
      </c>
      <c r="AF61" s="320">
        <v>14402791.744428094</v>
      </c>
      <c r="AG61" s="418">
        <f>VLOOKUP(B61,IGT!$B$5:$L$129,IGT!$H$1,FALSE)</f>
        <v>0</v>
      </c>
      <c r="AH61" s="418">
        <f>VLOOKUP(B61,'Tax For Deficit Equity Payment'!$A$8:$J$132,'Tax For Deficit Equity Payment'!$F$1,FALSE)</f>
        <v>0</v>
      </c>
      <c r="AI61" s="418">
        <f>VLOOKUP(B61,'Deficit Equity Payments'!$B$15:$V$144,'Deficit Equity Payments'!$I$1,FALSE)</f>
        <v>0</v>
      </c>
      <c r="AJ61" s="555">
        <f t="shared" si="1"/>
        <v>0</v>
      </c>
      <c r="AL61" s="418">
        <f>VLOOKUP(B61,IGT!$B$5:$L$129,IGT!$K$1,FALSE)</f>
        <v>0</v>
      </c>
      <c r="AM61" s="418">
        <f>VLOOKUP(B61,'Tax For Deficit Equity Payment'!$A$8:$J$132,'Tax For Deficit Equity Payment'!$I$1,FALSE)</f>
        <v>0</v>
      </c>
      <c r="AN61" s="555">
        <f t="shared" si="2"/>
        <v>0</v>
      </c>
    </row>
    <row r="62" spans="1:40" ht="12.75" customHeight="1">
      <c r="A62" s="18">
        <v>52</v>
      </c>
      <c r="B62" s="311">
        <v>3400115</v>
      </c>
      <c r="C62" s="4" t="s">
        <v>84</v>
      </c>
      <c r="D62" s="312">
        <v>43008</v>
      </c>
      <c r="E62" s="313">
        <v>3</v>
      </c>
      <c r="F62" s="104" t="s">
        <v>213</v>
      </c>
      <c r="G62" s="314" t="s">
        <v>237</v>
      </c>
      <c r="H62" s="315">
        <v>98313132.590000004</v>
      </c>
      <c r="I62" s="316">
        <v>0.28801818052154532</v>
      </c>
      <c r="J62" s="317">
        <v>0</v>
      </c>
      <c r="K62" s="277">
        <v>28315969.569945242</v>
      </c>
      <c r="L62" s="318">
        <v>1.0572919999999999</v>
      </c>
      <c r="M62" s="277">
        <v>29938248.098546542</v>
      </c>
      <c r="N62" s="315">
        <v>13557516.34</v>
      </c>
      <c r="O62" s="147">
        <v>1</v>
      </c>
      <c r="P62" s="117">
        <v>1</v>
      </c>
      <c r="Q62" s="119">
        <v>13557516.34</v>
      </c>
      <c r="R62" s="120">
        <v>16380731.758546542</v>
      </c>
      <c r="S62" s="277"/>
      <c r="T62" s="121">
        <v>788631</v>
      </c>
      <c r="U62" s="315">
        <v>96777481.840000004</v>
      </c>
      <c r="V62" s="316">
        <v>0.18457009747791309</v>
      </c>
      <c r="W62" s="148">
        <v>0</v>
      </c>
      <c r="X62" s="248">
        <v>17862229.256875765</v>
      </c>
      <c r="Y62" s="319">
        <v>1.0572919999999999</v>
      </c>
      <c r="Z62" s="248">
        <v>18885592.095460691</v>
      </c>
      <c r="AA62" s="118">
        <v>394081.04758211167</v>
      </c>
      <c r="AB62" s="277">
        <v>6059758.6762203183</v>
      </c>
      <c r="AC62" s="277"/>
      <c r="AD62" s="121">
        <v>291740</v>
      </c>
      <c r="AE62" s="277">
        <v>1080371</v>
      </c>
      <c r="AF62" s="320">
        <v>22440490.434766859</v>
      </c>
      <c r="AG62" s="418">
        <f>VLOOKUP(B62,IGT!$B$5:$L$129,IGT!$H$1,FALSE)</f>
        <v>0</v>
      </c>
      <c r="AH62" s="418">
        <f>VLOOKUP(B62,'Tax For Deficit Equity Payment'!$A$8:$J$132,'Tax For Deficit Equity Payment'!$F$1,FALSE)</f>
        <v>5050651.5788103594</v>
      </c>
      <c r="AI62" s="418">
        <f>VLOOKUP(B62,'Deficit Equity Payments'!$B$15:$V$144,'Deficit Equity Payments'!$I$1,FALSE)</f>
        <v>0</v>
      </c>
      <c r="AJ62" s="555">
        <f t="shared" si="1"/>
        <v>0.1687023089054954</v>
      </c>
      <c r="AL62" s="418">
        <f>VLOOKUP(B62,IGT!$B$5:$L$129,IGT!$K$1,FALSE)</f>
        <v>0</v>
      </c>
      <c r="AM62" s="418">
        <f>VLOOKUP(B62,'Tax For Deficit Equity Payment'!$A$8:$J$132,'Tax For Deficit Equity Payment'!$I$1,FALSE)</f>
        <v>3894412.5385841099</v>
      </c>
      <c r="AN62" s="555">
        <f t="shared" si="2"/>
        <v>0.20621077268316965</v>
      </c>
    </row>
    <row r="63" spans="1:40" ht="12.75" customHeight="1">
      <c r="A63" s="18">
        <v>53</v>
      </c>
      <c r="B63" s="311">
        <v>3400116</v>
      </c>
      <c r="C63" s="4" t="s">
        <v>44</v>
      </c>
      <c r="D63" s="312">
        <v>43008</v>
      </c>
      <c r="E63" s="313">
        <v>3</v>
      </c>
      <c r="F63" s="104" t="s">
        <v>213</v>
      </c>
      <c r="G63" s="314" t="s">
        <v>237</v>
      </c>
      <c r="H63" s="315">
        <v>47649850.039999999</v>
      </c>
      <c r="I63" s="316">
        <v>0.2345563040018166</v>
      </c>
      <c r="J63" s="317">
        <v>0</v>
      </c>
      <c r="K63" s="277">
        <v>11176572.711623212</v>
      </c>
      <c r="L63" s="318">
        <v>1.0572919999999999</v>
      </c>
      <c r="M63" s="277">
        <v>11816900.915417528</v>
      </c>
      <c r="N63" s="315">
        <v>4373621.46</v>
      </c>
      <c r="O63" s="147">
        <v>1</v>
      </c>
      <c r="P63" s="117">
        <v>1</v>
      </c>
      <c r="Q63" s="119">
        <v>4373621.46</v>
      </c>
      <c r="R63" s="120">
        <v>7443279.4554175278</v>
      </c>
      <c r="S63" s="277"/>
      <c r="T63" s="121">
        <v>358348</v>
      </c>
      <c r="U63" s="315">
        <v>52921594.420000002</v>
      </c>
      <c r="V63" s="316">
        <v>0.10795685298643255</v>
      </c>
      <c r="W63" s="148">
        <v>0</v>
      </c>
      <c r="X63" s="248">
        <v>5713248.7886075499</v>
      </c>
      <c r="Y63" s="319">
        <v>1.0572919999999999</v>
      </c>
      <c r="Z63" s="248">
        <v>6040572.2382044531</v>
      </c>
      <c r="AA63" s="118">
        <v>149529.64977313523</v>
      </c>
      <c r="AB63" s="277">
        <v>1961701.3212344712</v>
      </c>
      <c r="AC63" s="277"/>
      <c r="AD63" s="121">
        <v>94444</v>
      </c>
      <c r="AE63" s="277">
        <v>452792</v>
      </c>
      <c r="AF63" s="320">
        <v>9404980.776651999</v>
      </c>
      <c r="AG63" s="418">
        <f>VLOOKUP(B63,IGT!$B$5:$L$129,IGT!$H$1,FALSE)</f>
        <v>0</v>
      </c>
      <c r="AH63" s="418">
        <f>VLOOKUP(B63,'Tax For Deficit Equity Payment'!$A$8:$J$132,'Tax For Deficit Equity Payment'!$F$1,FALSE)</f>
        <v>2339035.4451639005</v>
      </c>
      <c r="AI63" s="418">
        <f>VLOOKUP(B63,'Deficit Equity Payments'!$B$15:$V$144,'Deficit Equity Payments'!$I$1,FALSE)</f>
        <v>0</v>
      </c>
      <c r="AJ63" s="555">
        <f t="shared" si="1"/>
        <v>0.19793983734873816</v>
      </c>
      <c r="AL63" s="418">
        <f>VLOOKUP(B63,IGT!$B$5:$L$129,IGT!$K$1,FALSE)</f>
        <v>0</v>
      </c>
      <c r="AM63" s="418">
        <f>VLOOKUP(B63,'Tax For Deficit Equity Payment'!$A$8:$J$132,'Tax For Deficit Equity Payment'!$I$1,FALSE)</f>
        <v>1491386.1787305977</v>
      </c>
      <c r="AN63" s="555">
        <f t="shared" si="2"/>
        <v>0.24689485034184591</v>
      </c>
    </row>
    <row r="64" spans="1:40" ht="12.75" customHeight="1">
      <c r="A64" s="18">
        <v>54</v>
      </c>
      <c r="B64" s="321">
        <v>3400119</v>
      </c>
      <c r="C64" s="322" t="s">
        <v>596</v>
      </c>
      <c r="D64" s="323">
        <v>43100</v>
      </c>
      <c r="E64" s="324">
        <v>4</v>
      </c>
      <c r="F64" s="132" t="s">
        <v>212</v>
      </c>
      <c r="G64" s="325" t="s">
        <v>237</v>
      </c>
      <c r="H64" s="326">
        <v>17592313.68</v>
      </c>
      <c r="I64" s="327">
        <v>0.33094371133938705</v>
      </c>
      <c r="J64" s="328">
        <v>0</v>
      </c>
      <c r="K64" s="329">
        <v>5822065.5803058697</v>
      </c>
      <c r="L64" s="330">
        <v>1.0518130000000001</v>
      </c>
      <c r="M64" s="329">
        <v>6123724.2642182587</v>
      </c>
      <c r="N64" s="326">
        <v>2455236.2799999998</v>
      </c>
      <c r="O64" s="149">
        <v>1</v>
      </c>
      <c r="P64" s="126">
        <v>1</v>
      </c>
      <c r="Q64" s="127">
        <v>2455236.2799999998</v>
      </c>
      <c r="R64" s="122">
        <v>3668487.9842182589</v>
      </c>
      <c r="S64" s="277"/>
      <c r="T64" s="123">
        <v>3668488</v>
      </c>
      <c r="U64" s="326">
        <v>42217728.939999998</v>
      </c>
      <c r="V64" s="327">
        <v>0.14424213120030677</v>
      </c>
      <c r="W64" s="150">
        <v>0</v>
      </c>
      <c r="X64" s="331">
        <v>6089575.1967424676</v>
      </c>
      <c r="Y64" s="332">
        <v>1.0518130000000001</v>
      </c>
      <c r="Z64" s="331">
        <v>6405094.3564112857</v>
      </c>
      <c r="AA64" s="128">
        <v>71232.340469763643</v>
      </c>
      <c r="AB64" s="329">
        <v>1992760.6473931493</v>
      </c>
      <c r="AC64" s="277"/>
      <c r="AD64" s="123">
        <v>1992761</v>
      </c>
      <c r="AE64" s="329">
        <v>5661249</v>
      </c>
      <c r="AF64" s="333">
        <v>5661248.6316114087</v>
      </c>
      <c r="AG64" s="418">
        <f>VLOOKUP(B64,IGT!$B$5:$L$129,IGT!$H$1,FALSE)</f>
        <v>1204731.4540172764</v>
      </c>
      <c r="AH64" s="418">
        <f>VLOOKUP(B64,'Tax For Deficit Equity Payment'!$A$8:$J$132,'Tax For Deficit Equity Payment'!$F$1,FALSE)</f>
        <v>0</v>
      </c>
      <c r="AI64" s="418">
        <f>VLOOKUP(B64,'Deficit Equity Payments'!$B$15:$V$144,'Deficit Equity Payments'!$I$1,FALSE)</f>
        <v>0</v>
      </c>
      <c r="AJ64" s="555">
        <f t="shared" si="1"/>
        <v>0.19673182560761002</v>
      </c>
      <c r="AL64" s="418">
        <f>VLOOKUP(B64,IGT!$B$5:$L$129,IGT!$K$1,FALSE)</f>
        <v>654422.59660391032</v>
      </c>
      <c r="AM64" s="418">
        <f>VLOOKUP(B64,'Tax For Deficit Equity Payment'!$A$8:$J$132,'Tax For Deficit Equity Payment'!$I$1,FALSE)</f>
        <v>0</v>
      </c>
      <c r="AN64" s="555">
        <f t="shared" si="2"/>
        <v>0.10217220234216458</v>
      </c>
    </row>
    <row r="65" spans="1:40" ht="12.75" customHeight="1">
      <c r="A65" s="18">
        <v>55</v>
      </c>
      <c r="B65" s="311">
        <v>3400120</v>
      </c>
      <c r="C65" s="4" t="s">
        <v>285</v>
      </c>
      <c r="D65" s="312">
        <v>43008</v>
      </c>
      <c r="E65" s="313">
        <v>4</v>
      </c>
      <c r="F65" s="104" t="s">
        <v>212</v>
      </c>
      <c r="G65" s="313" t="s">
        <v>237</v>
      </c>
      <c r="H65" s="315">
        <v>8515732.6300000008</v>
      </c>
      <c r="I65" s="316">
        <v>0.44613949237558498</v>
      </c>
      <c r="J65" s="317">
        <v>0</v>
      </c>
      <c r="K65" s="277">
        <v>3799204.6327544055</v>
      </c>
      <c r="L65" s="318">
        <v>1.0572919999999999</v>
      </c>
      <c r="M65" s="277">
        <v>4016868.6645741705</v>
      </c>
      <c r="N65" s="315">
        <v>2133136.0299999998</v>
      </c>
      <c r="O65" s="147">
        <v>1</v>
      </c>
      <c r="P65" s="117">
        <v>1</v>
      </c>
      <c r="Q65" s="119">
        <v>2133136.0299999998</v>
      </c>
      <c r="R65" s="129">
        <v>1883732.6345741707</v>
      </c>
      <c r="S65" s="277"/>
      <c r="T65" s="121">
        <v>1883733</v>
      </c>
      <c r="U65" s="315">
        <v>19372299.940000001</v>
      </c>
      <c r="V65" s="316">
        <v>0.20669183984857073</v>
      </c>
      <c r="W65" s="148">
        <v>0</v>
      </c>
      <c r="X65" s="334">
        <v>4004096.3166969568</v>
      </c>
      <c r="Y65" s="319">
        <v>1.0572919999999999</v>
      </c>
      <c r="Z65" s="335">
        <v>4233499.0028731581</v>
      </c>
      <c r="AA65" s="118">
        <v>43828.918503011992</v>
      </c>
      <c r="AB65" s="277">
        <v>1313878.6193649594</v>
      </c>
      <c r="AC65" s="277"/>
      <c r="AD65" s="121">
        <v>1313879</v>
      </c>
      <c r="AE65" s="277">
        <v>3197612</v>
      </c>
      <c r="AF65" s="320">
        <v>3197611.2539391303</v>
      </c>
      <c r="AG65" s="418">
        <f>VLOOKUP(B65,IGT!$B$5:$L$129,IGT!$H$1,FALSE)</f>
        <v>618617.79719415773</v>
      </c>
      <c r="AH65" s="418">
        <f>VLOOKUP(B65,'Tax For Deficit Equity Payment'!$A$8:$J$132,'Tax For Deficit Equity Payment'!$F$1,FALSE)</f>
        <v>0</v>
      </c>
      <c r="AI65" s="418">
        <f>VLOOKUP(B65,'Deficit Equity Payments'!$B$15:$V$144,'Deficit Equity Payments'!$I$1,FALSE)</f>
        <v>0</v>
      </c>
      <c r="AJ65" s="555">
        <f t="shared" si="1"/>
        <v>0.15400498469116305</v>
      </c>
      <c r="AL65" s="418">
        <f>VLOOKUP(B65,IGT!$B$5:$L$129,IGT!$K$1,FALSE)</f>
        <v>431477.73859945271</v>
      </c>
      <c r="AM65" s="418">
        <f>VLOOKUP(B65,'Tax For Deficit Equity Payment'!$A$8:$J$132,'Tax For Deficit Equity Payment'!$I$1,FALSE)</f>
        <v>0</v>
      </c>
      <c r="AN65" s="555">
        <f t="shared" si="2"/>
        <v>0.10191988667214065</v>
      </c>
    </row>
    <row r="66" spans="1:40" ht="12.75" customHeight="1">
      <c r="A66" s="18">
        <v>56</v>
      </c>
      <c r="B66" s="311">
        <v>3400123</v>
      </c>
      <c r="C66" s="4" t="s">
        <v>45</v>
      </c>
      <c r="D66" s="312">
        <v>43008</v>
      </c>
      <c r="E66" s="313">
        <v>3</v>
      </c>
      <c r="F66" s="104" t="s">
        <v>213</v>
      </c>
      <c r="G66" s="314" t="s">
        <v>237</v>
      </c>
      <c r="H66" s="315">
        <v>13261631.91</v>
      </c>
      <c r="I66" s="316">
        <v>0.51782837903697088</v>
      </c>
      <c r="J66" s="317">
        <v>0</v>
      </c>
      <c r="K66" s="277">
        <v>6867249.3553402685</v>
      </c>
      <c r="L66" s="318">
        <v>1.0572919999999999</v>
      </c>
      <c r="M66" s="277">
        <v>7260687.8054064224</v>
      </c>
      <c r="N66" s="315">
        <v>3103949.62</v>
      </c>
      <c r="O66" s="147">
        <v>1</v>
      </c>
      <c r="P66" s="117">
        <v>1</v>
      </c>
      <c r="Q66" s="119">
        <v>3103949.62</v>
      </c>
      <c r="R66" s="120">
        <v>4156738.1854064222</v>
      </c>
      <c r="S66" s="277"/>
      <c r="T66" s="121">
        <v>200121</v>
      </c>
      <c r="U66" s="315">
        <v>27859813.510000002</v>
      </c>
      <c r="V66" s="316">
        <v>0.27554050101613059</v>
      </c>
      <c r="W66" s="148">
        <v>0</v>
      </c>
      <c r="X66" s="248">
        <v>7676506.9727613647</v>
      </c>
      <c r="Y66" s="319">
        <v>1.0572919999999999</v>
      </c>
      <c r="Z66" s="248">
        <v>8116309.4102448076</v>
      </c>
      <c r="AA66" s="118">
        <v>186270.48167298394</v>
      </c>
      <c r="AB66" s="277">
        <v>2621163.3047464262</v>
      </c>
      <c r="AC66" s="277"/>
      <c r="AD66" s="121">
        <v>126193</v>
      </c>
      <c r="AE66" s="277">
        <v>326314</v>
      </c>
      <c r="AF66" s="320">
        <v>6777901.4901528489</v>
      </c>
      <c r="AG66" s="418">
        <f>VLOOKUP(B66,IGT!$B$5:$L$129,IGT!$H$1,FALSE)</f>
        <v>0</v>
      </c>
      <c r="AH66" s="418">
        <f>VLOOKUP(B66,'Tax For Deficit Equity Payment'!$A$8:$J$132,'Tax For Deficit Equity Payment'!$F$1,FALSE)</f>
        <v>789491.89596180734</v>
      </c>
      <c r="AI66" s="418">
        <f>VLOOKUP(B66,'Deficit Equity Payments'!$B$15:$V$144,'Deficit Equity Payments'!$I$1,FALSE)</f>
        <v>0</v>
      </c>
      <c r="AJ66" s="555">
        <f t="shared" si="1"/>
        <v>0.1087351387528244</v>
      </c>
      <c r="AL66" s="418">
        <f>VLOOKUP(B66,IGT!$B$5:$L$129,IGT!$K$1,FALSE)</f>
        <v>0</v>
      </c>
      <c r="AM66" s="418">
        <f>VLOOKUP(B66,'Tax For Deficit Equity Payment'!$A$8:$J$132,'Tax For Deficit Equity Payment'!$I$1,FALSE)</f>
        <v>1057014.4435495103</v>
      </c>
      <c r="AN66" s="555">
        <f t="shared" si="2"/>
        <v>0.13023338442658364</v>
      </c>
    </row>
    <row r="67" spans="1:40" ht="12.75" customHeight="1">
      <c r="A67" s="18">
        <v>57</v>
      </c>
      <c r="B67" s="311">
        <v>3400126</v>
      </c>
      <c r="C67" s="4" t="s">
        <v>46</v>
      </c>
      <c r="D67" s="336">
        <v>42794</v>
      </c>
      <c r="E67" s="313">
        <v>3</v>
      </c>
      <c r="F67" s="104" t="s">
        <v>213</v>
      </c>
      <c r="G67" s="314" t="s">
        <v>237</v>
      </c>
      <c r="H67" s="315">
        <v>36176660.549999997</v>
      </c>
      <c r="I67" s="316">
        <v>0.23798426673859382</v>
      </c>
      <c r="J67" s="317">
        <v>0</v>
      </c>
      <c r="K67" s="277">
        <v>8609476.0340427645</v>
      </c>
      <c r="L67" s="318">
        <v>1.074074</v>
      </c>
      <c r="M67" s="277">
        <v>9247214.3617884479</v>
      </c>
      <c r="N67" s="315">
        <v>4998663.1100000003</v>
      </c>
      <c r="O67" s="147">
        <v>1</v>
      </c>
      <c r="P67" s="117">
        <v>1</v>
      </c>
      <c r="Q67" s="119">
        <v>4998663.1100000003</v>
      </c>
      <c r="R67" s="120">
        <v>4248551.2517884476</v>
      </c>
      <c r="S67" s="277"/>
      <c r="T67" s="121">
        <v>204542</v>
      </c>
      <c r="U67" s="315">
        <v>51677104.049999997</v>
      </c>
      <c r="V67" s="316">
        <v>0.1471747033112672</v>
      </c>
      <c r="W67" s="148">
        <v>0</v>
      </c>
      <c r="X67" s="248">
        <v>7605562.4565442344</v>
      </c>
      <c r="Y67" s="319">
        <v>1.074074</v>
      </c>
      <c r="Z67" s="248">
        <v>8168936.8899502922</v>
      </c>
      <c r="AA67" s="118">
        <v>199932.80368346398</v>
      </c>
      <c r="AB67" s="277">
        <v>2650613.8706685514</v>
      </c>
      <c r="AC67" s="277"/>
      <c r="AD67" s="121">
        <v>127611</v>
      </c>
      <c r="AE67" s="277">
        <v>332153</v>
      </c>
      <c r="AF67" s="320">
        <v>6899165.1224569995</v>
      </c>
      <c r="AG67" s="418">
        <f>VLOOKUP(B67,IGT!$B$5:$L$129,IGT!$H$1,FALSE)</f>
        <v>0</v>
      </c>
      <c r="AH67" s="418">
        <f>VLOOKUP(B67,'Tax For Deficit Equity Payment'!$A$8:$J$132,'Tax For Deficit Equity Payment'!$F$1,FALSE)</f>
        <v>1045859.7096721429</v>
      </c>
      <c r="AI67" s="418">
        <f>VLOOKUP(B67,'Deficit Equity Payments'!$B$15:$V$144,'Deficit Equity Payments'!$I$1,FALSE)</f>
        <v>115829</v>
      </c>
      <c r="AJ67" s="555">
        <f t="shared" si="1"/>
        <v>0.12562580083278913</v>
      </c>
      <c r="AL67" s="418">
        <f>VLOOKUP(B67,IGT!$B$5:$L$129,IGT!$K$1,FALSE)</f>
        <v>0</v>
      </c>
      <c r="AM67" s="418">
        <f>VLOOKUP(B67,'Tax For Deficit Equity Payment'!$A$8:$J$132,'Tax For Deficit Equity Payment'!$I$1,FALSE)</f>
        <v>935801.13701636065</v>
      </c>
      <c r="AN67" s="555">
        <f t="shared" si="2"/>
        <v>0.1145560492905283</v>
      </c>
    </row>
    <row r="68" spans="1:40" ht="12.75" customHeight="1">
      <c r="A68" s="18">
        <v>58</v>
      </c>
      <c r="B68" s="311">
        <v>3400127</v>
      </c>
      <c r="C68" s="4" t="s">
        <v>288</v>
      </c>
      <c r="D68" s="312">
        <v>43008</v>
      </c>
      <c r="E68" s="313">
        <v>4</v>
      </c>
      <c r="F68" s="104" t="s">
        <v>212</v>
      </c>
      <c r="G68" s="314" t="s">
        <v>237</v>
      </c>
      <c r="H68" s="315">
        <v>5002786.97</v>
      </c>
      <c r="I68" s="316">
        <v>0.42574783194362048</v>
      </c>
      <c r="J68" s="317">
        <v>0</v>
      </c>
      <c r="K68" s="277">
        <v>2129925.7061532941</v>
      </c>
      <c r="L68" s="318">
        <v>1.0572919999999999</v>
      </c>
      <c r="M68" s="277">
        <v>2251953.4097102284</v>
      </c>
      <c r="N68" s="315">
        <v>1459812.48</v>
      </c>
      <c r="O68" s="147">
        <v>1</v>
      </c>
      <c r="P68" s="117">
        <v>1</v>
      </c>
      <c r="Q68" s="119">
        <v>1459812.48</v>
      </c>
      <c r="R68" s="120">
        <v>792140.92971022846</v>
      </c>
      <c r="S68" s="277"/>
      <c r="T68" s="121">
        <v>792141</v>
      </c>
      <c r="U68" s="315">
        <v>14785781.300000001</v>
      </c>
      <c r="V68" s="316">
        <v>0.23975122888813391</v>
      </c>
      <c r="W68" s="148">
        <v>0</v>
      </c>
      <c r="X68" s="248">
        <v>3544909.2367461901</v>
      </c>
      <c r="Y68" s="319">
        <v>1.0572919999999999</v>
      </c>
      <c r="Z68" s="248">
        <v>3748004.1767378524</v>
      </c>
      <c r="AA68" s="118">
        <v>43117.96630707322</v>
      </c>
      <c r="AB68" s="277">
        <v>1167519.2193284289</v>
      </c>
      <c r="AC68" s="277"/>
      <c r="AD68" s="121">
        <v>1167519</v>
      </c>
      <c r="AE68" s="277">
        <v>1959660</v>
      </c>
      <c r="AF68" s="320">
        <v>1959660.1490386573</v>
      </c>
      <c r="AG68" s="418">
        <f>VLOOKUP(B68,IGT!$B$5:$L$129,IGT!$H$1,FALSE)</f>
        <v>260139.08131683906</v>
      </c>
      <c r="AH68" s="418">
        <f>VLOOKUP(B68,'Tax For Deficit Equity Payment'!$A$8:$J$132,'Tax For Deficit Equity Payment'!$F$1,FALSE)</f>
        <v>0</v>
      </c>
      <c r="AI68" s="418">
        <f>VLOOKUP(B68,'Deficit Equity Payments'!$B$15:$V$144,'Deficit Equity Payments'!$I$1,FALSE)</f>
        <v>0</v>
      </c>
      <c r="AJ68" s="555">
        <f t="shared" si="1"/>
        <v>0.1155170796141438</v>
      </c>
      <c r="AL68" s="418">
        <f>VLOOKUP(B68,IGT!$B$5:$L$129,IGT!$K$1,FALSE)</f>
        <v>383413.31162745605</v>
      </c>
      <c r="AM68" s="418">
        <f>VLOOKUP(B68,'Tax For Deficit Equity Payment'!$A$8:$J$132,'Tax For Deficit Equity Payment'!$I$1,FALSE)</f>
        <v>0</v>
      </c>
      <c r="AN68" s="555">
        <f t="shared" si="2"/>
        <v>0.1022979947586844</v>
      </c>
    </row>
    <row r="69" spans="1:40" ht="12.75" customHeight="1">
      <c r="A69" s="18">
        <v>59</v>
      </c>
      <c r="B69" s="321">
        <v>3400129</v>
      </c>
      <c r="C69" s="322" t="s">
        <v>47</v>
      </c>
      <c r="D69" s="323">
        <v>43008</v>
      </c>
      <c r="E69" s="324">
        <v>3</v>
      </c>
      <c r="F69" s="132" t="s">
        <v>213</v>
      </c>
      <c r="G69" s="325" t="s">
        <v>237</v>
      </c>
      <c r="H69" s="326">
        <v>19583262.120000001</v>
      </c>
      <c r="I69" s="327">
        <v>0.22389669105426302</v>
      </c>
      <c r="J69" s="328">
        <v>0</v>
      </c>
      <c r="K69" s="329">
        <v>4384627.5887162918</v>
      </c>
      <c r="L69" s="330">
        <v>1.0572919999999999</v>
      </c>
      <c r="M69" s="329">
        <v>4635831.672529025</v>
      </c>
      <c r="N69" s="326">
        <v>2274286.1800000002</v>
      </c>
      <c r="O69" s="149">
        <v>1</v>
      </c>
      <c r="P69" s="126">
        <v>1</v>
      </c>
      <c r="Q69" s="127">
        <v>2274286.1800000002</v>
      </c>
      <c r="R69" s="122">
        <v>2361545.4925290248</v>
      </c>
      <c r="S69" s="277"/>
      <c r="T69" s="123">
        <v>113694</v>
      </c>
      <c r="U69" s="326">
        <v>28514458.740000002</v>
      </c>
      <c r="V69" s="327">
        <v>9.0712502818034738E-2</v>
      </c>
      <c r="W69" s="150">
        <v>0</v>
      </c>
      <c r="X69" s="331">
        <v>2586617.9188069855</v>
      </c>
      <c r="Y69" s="332">
        <v>1.0572919999999999</v>
      </c>
      <c r="Z69" s="331">
        <v>2734810.432611275</v>
      </c>
      <c r="AA69" s="128">
        <v>79520.302242870195</v>
      </c>
      <c r="AB69" s="329">
        <v>899963.43202625273</v>
      </c>
      <c r="AC69" s="277"/>
      <c r="AD69" s="123">
        <v>43328</v>
      </c>
      <c r="AE69" s="329">
        <v>157022</v>
      </c>
      <c r="AF69" s="333">
        <v>3261508.9245552775</v>
      </c>
      <c r="AG69" s="418">
        <f>VLOOKUP(B69,IGT!$B$5:$L$129,IGT!$H$1,FALSE)</f>
        <v>0</v>
      </c>
      <c r="AH69" s="418">
        <f>VLOOKUP(B69,'Tax For Deficit Equity Payment'!$A$8:$J$132,'Tax For Deficit Equity Payment'!$F$1,FALSE)</f>
        <v>906071.29281657469</v>
      </c>
      <c r="AI69" s="418">
        <f>VLOOKUP(B69,'Deficit Equity Payments'!$B$15:$V$144,'Deficit Equity Payments'!$I$1,FALSE)</f>
        <v>0</v>
      </c>
      <c r="AJ69" s="555">
        <f t="shared" si="1"/>
        <v>0.19544956694302876</v>
      </c>
      <c r="AL69" s="418">
        <f>VLOOKUP(B69,IGT!$B$5:$L$129,IGT!$K$1,FALSE)</f>
        <v>0</v>
      </c>
      <c r="AM69" s="418">
        <f>VLOOKUP(B69,'Tax For Deficit Equity Payment'!$A$8:$J$132,'Tax For Deficit Equity Payment'!$I$1,FALSE)</f>
        <v>827931.23647087917</v>
      </c>
      <c r="AN69" s="555">
        <f t="shared" si="2"/>
        <v>0.30273807156730304</v>
      </c>
    </row>
    <row r="70" spans="1:40" ht="12.75" customHeight="1">
      <c r="A70" s="18">
        <v>60</v>
      </c>
      <c r="B70" s="311">
        <v>3400130</v>
      </c>
      <c r="C70" s="4" t="s">
        <v>357</v>
      </c>
      <c r="D70" s="312">
        <v>43100</v>
      </c>
      <c r="E70" s="313">
        <v>4</v>
      </c>
      <c r="F70" s="104" t="s">
        <v>212</v>
      </c>
      <c r="G70" s="313" t="s">
        <v>237</v>
      </c>
      <c r="H70" s="315">
        <v>41886372.600000001</v>
      </c>
      <c r="I70" s="316">
        <v>0.33043813041340869</v>
      </c>
      <c r="J70" s="317">
        <v>0</v>
      </c>
      <c r="K70" s="277">
        <v>13840854.651743429</v>
      </c>
      <c r="L70" s="318">
        <v>1.0518130000000001</v>
      </c>
      <c r="M70" s="277">
        <v>14557990.853814213</v>
      </c>
      <c r="N70" s="315">
        <v>5976422.7800000003</v>
      </c>
      <c r="O70" s="147">
        <v>0.99764480436701697</v>
      </c>
      <c r="P70" s="117">
        <v>1</v>
      </c>
      <c r="Q70" s="119">
        <v>5962347.1351676844</v>
      </c>
      <c r="R70" s="129">
        <v>8595643.7186465282</v>
      </c>
      <c r="S70" s="277"/>
      <c r="T70" s="121">
        <v>8595644</v>
      </c>
      <c r="U70" s="315">
        <v>74318658.260000005</v>
      </c>
      <c r="V70" s="316">
        <v>0.14448446445483021</v>
      </c>
      <c r="W70" s="148">
        <v>0</v>
      </c>
      <c r="X70" s="334">
        <v>10737891.537697645</v>
      </c>
      <c r="Y70" s="319">
        <v>1.0518130000000001</v>
      </c>
      <c r="Z70" s="335">
        <v>11294253.911940373</v>
      </c>
      <c r="AA70" s="118">
        <v>109854.55966214644</v>
      </c>
      <c r="AB70" s="277">
        <v>3498130.7332442584</v>
      </c>
      <c r="AC70" s="277"/>
      <c r="AD70" s="121">
        <v>3498131</v>
      </c>
      <c r="AE70" s="277">
        <v>12093775</v>
      </c>
      <c r="AF70" s="320">
        <v>12093774.451890787</v>
      </c>
      <c r="AG70" s="418">
        <f>VLOOKUP(B70,IGT!$B$5:$L$129,IGT!$H$1,FALSE)</f>
        <v>2822809.3972035199</v>
      </c>
      <c r="AH70" s="418">
        <f>VLOOKUP(B70,'Tax For Deficit Equity Payment'!$A$8:$J$132,'Tax For Deficit Equity Payment'!$F$1,FALSE)</f>
        <v>0</v>
      </c>
      <c r="AI70" s="418">
        <f>VLOOKUP(B70,'Deficit Equity Payments'!$B$15:$V$144,'Deficit Equity Payments'!$I$1,FALSE)</f>
        <v>0</v>
      </c>
      <c r="AJ70" s="555">
        <f t="shared" si="1"/>
        <v>0.19390102834581327</v>
      </c>
      <c r="AL70" s="418">
        <f>VLOOKUP(B70,IGT!$B$5:$L$129,IGT!$K$1,FALSE)</f>
        <v>1148786.1327974147</v>
      </c>
      <c r="AM70" s="418">
        <f>VLOOKUP(B70,'Tax For Deficit Equity Payment'!$A$8:$J$132,'Tax For Deficit Equity Payment'!$I$1,FALSE)</f>
        <v>0</v>
      </c>
      <c r="AN70" s="555">
        <f t="shared" si="2"/>
        <v>0.10171421164729695</v>
      </c>
    </row>
    <row r="71" spans="1:40" ht="12.75" customHeight="1">
      <c r="A71" s="18">
        <v>61</v>
      </c>
      <c r="B71" s="311">
        <v>3400131</v>
      </c>
      <c r="C71" s="4" t="s">
        <v>48</v>
      </c>
      <c r="D71" s="312">
        <v>43008</v>
      </c>
      <c r="E71" s="313">
        <v>4</v>
      </c>
      <c r="F71" s="104" t="s">
        <v>212</v>
      </c>
      <c r="G71" s="314" t="s">
        <v>237</v>
      </c>
      <c r="H71" s="315">
        <v>31691172.719999999</v>
      </c>
      <c r="I71" s="316">
        <v>0.33361546372746431</v>
      </c>
      <c r="J71" s="317">
        <v>0</v>
      </c>
      <c r="K71" s="277">
        <v>10572665.283049965</v>
      </c>
      <c r="L71" s="318">
        <v>1.0572919999999999</v>
      </c>
      <c r="M71" s="277">
        <v>11178394.422446463</v>
      </c>
      <c r="N71" s="315">
        <v>5192757.32</v>
      </c>
      <c r="O71" s="147">
        <v>1</v>
      </c>
      <c r="P71" s="117">
        <v>1</v>
      </c>
      <c r="Q71" s="119">
        <v>5192757.32</v>
      </c>
      <c r="R71" s="120">
        <v>5985637.102446463</v>
      </c>
      <c r="S71" s="277"/>
      <c r="T71" s="121">
        <v>5985637</v>
      </c>
      <c r="U71" s="315">
        <v>41819122.600000001</v>
      </c>
      <c r="V71" s="316">
        <v>0.18113496471385698</v>
      </c>
      <c r="W71" s="148">
        <v>0</v>
      </c>
      <c r="X71" s="248">
        <v>7574905.2965154592</v>
      </c>
      <c r="Y71" s="319">
        <v>1.0572919999999999</v>
      </c>
      <c r="Z71" s="248">
        <v>8008886.7707634224</v>
      </c>
      <c r="AA71" s="118">
        <v>81073.453501636308</v>
      </c>
      <c r="AB71" s="277">
        <v>2483739.4847306628</v>
      </c>
      <c r="AC71" s="277"/>
      <c r="AD71" s="121">
        <v>2483739</v>
      </c>
      <c r="AE71" s="277">
        <v>8469376</v>
      </c>
      <c r="AF71" s="320">
        <v>8469376.5871771257</v>
      </c>
      <c r="AG71" s="418">
        <f>VLOOKUP(B71,IGT!$B$5:$L$129,IGT!$H$1,FALSE)</f>
        <v>1965683.2244434187</v>
      </c>
      <c r="AH71" s="418">
        <f>VLOOKUP(B71,'Tax For Deficit Equity Payment'!$A$8:$J$132,'Tax For Deficit Equity Payment'!$F$1,FALSE)</f>
        <v>0</v>
      </c>
      <c r="AI71" s="418">
        <f>VLOOKUP(B71,'Deficit Equity Payments'!$B$15:$V$144,'Deficit Equity Payments'!$I$1,FALSE)</f>
        <v>0</v>
      </c>
      <c r="AJ71" s="555">
        <f t="shared" si="1"/>
        <v>0.17584665115200115</v>
      </c>
      <c r="AL71" s="418">
        <f>VLOOKUP(B71,IGT!$B$5:$L$129,IGT!$K$1,FALSE)</f>
        <v>815660.04678554973</v>
      </c>
      <c r="AM71" s="418">
        <f>VLOOKUP(B71,'Tax For Deficit Equity Payment'!$A$8:$J$132,'Tax For Deficit Equity Payment'!$I$1,FALSE)</f>
        <v>0</v>
      </c>
      <c r="AN71" s="555">
        <f t="shared" si="2"/>
        <v>0.10184437239931156</v>
      </c>
    </row>
    <row r="72" spans="1:40" ht="12.75" customHeight="1">
      <c r="A72" s="18">
        <v>62</v>
      </c>
      <c r="B72" s="311">
        <v>3400132</v>
      </c>
      <c r="C72" s="4" t="s">
        <v>49</v>
      </c>
      <c r="D72" s="312">
        <v>43039</v>
      </c>
      <c r="E72" s="313">
        <v>3</v>
      </c>
      <c r="F72" s="104" t="s">
        <v>213</v>
      </c>
      <c r="G72" s="314" t="s">
        <v>237</v>
      </c>
      <c r="H72" s="315">
        <v>23244231.07</v>
      </c>
      <c r="I72" s="316">
        <v>0.26881366526073647</v>
      </c>
      <c r="J72" s="317">
        <v>0</v>
      </c>
      <c r="K72" s="277">
        <v>6248366.9500941904</v>
      </c>
      <c r="L72" s="318">
        <v>1.0554589999999999</v>
      </c>
      <c r="M72" s="277">
        <v>6594895.1327794641</v>
      </c>
      <c r="N72" s="315">
        <v>3929744.5900000003</v>
      </c>
      <c r="O72" s="147">
        <v>1</v>
      </c>
      <c r="P72" s="117">
        <v>1</v>
      </c>
      <c r="Q72" s="119">
        <v>3929744.5900000003</v>
      </c>
      <c r="R72" s="120">
        <v>2665150.5427794638</v>
      </c>
      <c r="S72" s="277"/>
      <c r="T72" s="121">
        <v>128311</v>
      </c>
      <c r="U72" s="315">
        <v>52429695.590000004</v>
      </c>
      <c r="V72" s="316">
        <v>0.16479188742330161</v>
      </c>
      <c r="W72" s="148">
        <v>0</v>
      </c>
      <c r="X72" s="248">
        <v>8639988.4933052529</v>
      </c>
      <c r="Y72" s="319">
        <v>1.0554589999999999</v>
      </c>
      <c r="Z72" s="248">
        <v>9119153.6151554678</v>
      </c>
      <c r="AA72" s="118">
        <v>187102.95679430428</v>
      </c>
      <c r="AB72" s="277">
        <v>2922849.0413409444</v>
      </c>
      <c r="AC72" s="277"/>
      <c r="AD72" s="121">
        <v>140717</v>
      </c>
      <c r="AE72" s="277">
        <v>269028</v>
      </c>
      <c r="AF72" s="320">
        <v>5587999.5841204077</v>
      </c>
      <c r="AG72" s="418">
        <f>VLOOKUP(B72,IGT!$B$5:$L$129,IGT!$H$1,FALSE)</f>
        <v>0</v>
      </c>
      <c r="AH72" s="418">
        <f>VLOOKUP(B72,'Tax For Deficit Equity Payment'!$A$8:$J$132,'Tax For Deficit Equity Payment'!$F$1,FALSE)</f>
        <v>687904.51897033909</v>
      </c>
      <c r="AI72" s="418">
        <f>VLOOKUP(B72,'Deficit Equity Payments'!$B$15:$V$144,'Deficit Equity Payments'!$I$1,FALSE)</f>
        <v>95817</v>
      </c>
      <c r="AJ72" s="555">
        <f t="shared" si="1"/>
        <v>0.11883760138579098</v>
      </c>
      <c r="AL72" s="418">
        <f>VLOOKUP(B72,IGT!$B$5:$L$129,IGT!$K$1,FALSE)</f>
        <v>0</v>
      </c>
      <c r="AM72" s="418">
        <f>VLOOKUP(B72,'Tax For Deficit Equity Payment'!$A$8:$J$132,'Tax For Deficit Equity Payment'!$I$1,FALSE)</f>
        <v>942837.07388352801</v>
      </c>
      <c r="AN72" s="555">
        <f t="shared" si="2"/>
        <v>0.10339085332618932</v>
      </c>
    </row>
    <row r="73" spans="1:40" ht="12.75" customHeight="1">
      <c r="A73" s="18">
        <v>63</v>
      </c>
      <c r="B73" s="311">
        <v>3400133</v>
      </c>
      <c r="C73" s="4" t="s">
        <v>50</v>
      </c>
      <c r="D73" s="312">
        <v>42855</v>
      </c>
      <c r="E73" s="313">
        <v>3</v>
      </c>
      <c r="F73" s="104" t="s">
        <v>213</v>
      </c>
      <c r="G73" s="314" t="s">
        <v>237</v>
      </c>
      <c r="H73" s="315">
        <v>8993085.6600000001</v>
      </c>
      <c r="I73" s="316">
        <v>0.30531025791484956</v>
      </c>
      <c r="J73" s="317">
        <v>0</v>
      </c>
      <c r="K73" s="277">
        <v>2745681.3023049352</v>
      </c>
      <c r="L73" s="318">
        <v>1.07124</v>
      </c>
      <c r="M73" s="277">
        <v>2941283.6382811386</v>
      </c>
      <c r="N73" s="315">
        <v>987969.80999999994</v>
      </c>
      <c r="O73" s="147">
        <v>1</v>
      </c>
      <c r="P73" s="117">
        <v>1</v>
      </c>
      <c r="Q73" s="119">
        <v>987969.80999999994</v>
      </c>
      <c r="R73" s="120">
        <v>1953313.8282811386</v>
      </c>
      <c r="S73" s="277"/>
      <c r="T73" s="121">
        <v>94040</v>
      </c>
      <c r="U73" s="315">
        <v>20266620.59</v>
      </c>
      <c r="V73" s="316">
        <v>9.6375060761086651E-2</v>
      </c>
      <c r="W73" s="148">
        <v>0</v>
      </c>
      <c r="X73" s="248">
        <v>1953196.7907831399</v>
      </c>
      <c r="Y73" s="319">
        <v>1.07124</v>
      </c>
      <c r="Z73" s="248">
        <v>2092342.5301585307</v>
      </c>
      <c r="AA73" s="118">
        <v>74227.095060940221</v>
      </c>
      <c r="AB73" s="277">
        <v>701929.85410849948</v>
      </c>
      <c r="AC73" s="277"/>
      <c r="AD73" s="121">
        <v>33794</v>
      </c>
      <c r="AE73" s="277">
        <v>127834</v>
      </c>
      <c r="AF73" s="320">
        <v>2655243.6823896379</v>
      </c>
      <c r="AG73" s="418">
        <f>VLOOKUP(B73,IGT!$B$5:$L$129,IGT!$H$1,FALSE)</f>
        <v>0</v>
      </c>
      <c r="AH73" s="418">
        <f>VLOOKUP(B73,'Tax For Deficit Equity Payment'!$A$8:$J$132,'Tax For Deficit Equity Payment'!$F$1,FALSE)</f>
        <v>190968.09764257915</v>
      </c>
      <c r="AI73" s="418">
        <f>VLOOKUP(B73,'Deficit Equity Payments'!$B$15:$V$144,'Deficit Equity Payments'!$I$1,FALSE)</f>
        <v>21740</v>
      </c>
      <c r="AJ73" s="555">
        <f t="shared" si="1"/>
        <v>7.2318118142078933E-2</v>
      </c>
      <c r="AL73" s="418">
        <f>VLOOKUP(B73,IGT!$B$5:$L$129,IGT!$K$1,FALSE)</f>
        <v>0</v>
      </c>
      <c r="AM73" s="418">
        <f>VLOOKUP(B73,'Tax For Deficit Equity Payment'!$A$8:$J$132,'Tax For Deficit Equity Payment'!$I$1,FALSE)</f>
        <v>242714.47795721615</v>
      </c>
      <c r="AN73" s="555">
        <f t="shared" si="2"/>
        <v>0.11600131166804051</v>
      </c>
    </row>
    <row r="74" spans="1:40" ht="12.75" customHeight="1">
      <c r="A74" s="18">
        <v>64</v>
      </c>
      <c r="B74" s="321">
        <v>3400141</v>
      </c>
      <c r="C74" s="322" t="s">
        <v>51</v>
      </c>
      <c r="D74" s="323">
        <v>43008</v>
      </c>
      <c r="E74" s="324">
        <v>4</v>
      </c>
      <c r="F74" s="132" t="s">
        <v>212</v>
      </c>
      <c r="G74" s="325" t="s">
        <v>237</v>
      </c>
      <c r="H74" s="326">
        <v>201373383.51999998</v>
      </c>
      <c r="I74" s="327">
        <v>0.32181010460987569</v>
      </c>
      <c r="J74" s="328">
        <v>0</v>
      </c>
      <c r="K74" s="329">
        <v>64803989.61621581</v>
      </c>
      <c r="L74" s="330">
        <v>1.0572919999999999</v>
      </c>
      <c r="M74" s="329">
        <v>68516739.789308041</v>
      </c>
      <c r="N74" s="326">
        <v>32511256.640000001</v>
      </c>
      <c r="O74" s="149">
        <v>1.000661177849651</v>
      </c>
      <c r="P74" s="126">
        <v>1</v>
      </c>
      <c r="Q74" s="127">
        <v>32532752.362754688</v>
      </c>
      <c r="R74" s="122">
        <v>35983987.426553354</v>
      </c>
      <c r="S74" s="277"/>
      <c r="T74" s="123">
        <v>35983987</v>
      </c>
      <c r="U74" s="326">
        <v>150862998.47999999</v>
      </c>
      <c r="V74" s="327">
        <v>0.22569784363216827</v>
      </c>
      <c r="W74" s="150">
        <v>0</v>
      </c>
      <c r="X74" s="331">
        <v>34049453.440819077</v>
      </c>
      <c r="Y74" s="332">
        <v>1.0572919999999999</v>
      </c>
      <c r="Z74" s="331">
        <v>36000214.727350481</v>
      </c>
      <c r="AA74" s="128">
        <v>336229.53726323752</v>
      </c>
      <c r="AB74" s="329">
        <v>11136293.955468381</v>
      </c>
      <c r="AC74" s="277"/>
      <c r="AD74" s="123">
        <v>11136294</v>
      </c>
      <c r="AE74" s="329">
        <v>47120281</v>
      </c>
      <c r="AF74" s="333">
        <v>47120281.382021733</v>
      </c>
      <c r="AG74" s="418">
        <f>VLOOKUP(B74,IGT!$B$5:$L$129,IGT!$H$1,FALSE)</f>
        <v>11817141.470880123</v>
      </c>
      <c r="AH74" s="418">
        <f>VLOOKUP(B74,'Tax For Deficit Equity Payment'!$A$8:$J$132,'Tax For Deficit Equity Payment'!$F$1,FALSE)</f>
        <v>0</v>
      </c>
      <c r="AI74" s="418">
        <f>VLOOKUP(B74,'Deficit Equity Payments'!$B$15:$V$144,'Deficit Equity Payments'!$I$1,FALSE)</f>
        <v>0</v>
      </c>
      <c r="AJ74" s="555">
        <f t="shared" si="1"/>
        <v>0.17247086634913378</v>
      </c>
      <c r="AL74" s="418">
        <f>VLOOKUP(B74,IGT!$B$5:$L$129,IGT!$K$1,FALSE)</f>
        <v>3657158.9349758164</v>
      </c>
      <c r="AM74" s="418">
        <f>VLOOKUP(B74,'Tax For Deficit Equity Payment'!$A$8:$J$132,'Tax For Deficit Equity Payment'!$I$1,FALSE)</f>
        <v>0</v>
      </c>
      <c r="AN74" s="555">
        <f t="shared" si="2"/>
        <v>0.10158714226216432</v>
      </c>
    </row>
    <row r="75" spans="1:40" ht="12.75" customHeight="1">
      <c r="A75" s="18">
        <v>65</v>
      </c>
      <c r="B75" s="311">
        <v>3400142</v>
      </c>
      <c r="C75" s="4" t="s">
        <v>52</v>
      </c>
      <c r="D75" s="312">
        <v>43008</v>
      </c>
      <c r="E75" s="313">
        <v>4</v>
      </c>
      <c r="F75" s="104" t="s">
        <v>212</v>
      </c>
      <c r="G75" s="313" t="s">
        <v>237</v>
      </c>
      <c r="H75" s="315">
        <v>10222573.779999999</v>
      </c>
      <c r="I75" s="316">
        <v>0.46059136009120899</v>
      </c>
      <c r="J75" s="317">
        <v>0</v>
      </c>
      <c r="K75" s="277">
        <v>4708429.1609629309</v>
      </c>
      <c r="L75" s="318">
        <v>1.0572919999999999</v>
      </c>
      <c r="M75" s="277">
        <v>4978184.4844528185</v>
      </c>
      <c r="N75" s="315">
        <v>2495846.41</v>
      </c>
      <c r="O75" s="147">
        <v>1</v>
      </c>
      <c r="P75" s="117">
        <v>1</v>
      </c>
      <c r="Q75" s="119">
        <v>2495846.41</v>
      </c>
      <c r="R75" s="129">
        <v>2482338.0744528184</v>
      </c>
      <c r="S75" s="277"/>
      <c r="T75" s="121">
        <v>2482338</v>
      </c>
      <c r="U75" s="315">
        <v>19408550.770000003</v>
      </c>
      <c r="V75" s="316">
        <v>0.23236849099077805</v>
      </c>
      <c r="W75" s="148">
        <v>0</v>
      </c>
      <c r="X75" s="334">
        <v>4509935.6547428044</v>
      </c>
      <c r="Y75" s="319">
        <v>1.0572919999999999</v>
      </c>
      <c r="Z75" s="335">
        <v>4768318.8882743288</v>
      </c>
      <c r="AA75" s="118">
        <v>50283.933848996727</v>
      </c>
      <c r="AB75" s="277">
        <v>1480779.6003312953</v>
      </c>
      <c r="AC75" s="277"/>
      <c r="AD75" s="121">
        <v>1480780</v>
      </c>
      <c r="AE75" s="277">
        <v>3963118</v>
      </c>
      <c r="AF75" s="320">
        <v>3963117.6747841137</v>
      </c>
      <c r="AG75" s="418">
        <f>VLOOKUP(B75,IGT!$B$5:$L$129,IGT!$H$1,FALSE)</f>
        <v>815199.82365030563</v>
      </c>
      <c r="AH75" s="418">
        <f>VLOOKUP(B75,'Tax For Deficit Equity Payment'!$A$8:$J$132,'Tax For Deficit Equity Payment'!$F$1,FALSE)</f>
        <v>0</v>
      </c>
      <c r="AI75" s="418">
        <f>VLOOKUP(B75,'Deficit Equity Payments'!$B$15:$V$144,'Deficit Equity Payments'!$I$1,FALSE)</f>
        <v>0</v>
      </c>
      <c r="AJ75" s="555">
        <f t="shared" si="1"/>
        <v>0.16375444224620958</v>
      </c>
      <c r="AL75" s="418">
        <f>VLOOKUP(B75,IGT!$B$5:$L$129,IGT!$K$1,FALSE)</f>
        <v>486288.0207487974</v>
      </c>
      <c r="AM75" s="418">
        <f>VLOOKUP(B75,'Tax For Deficit Equity Payment'!$A$8:$J$132,'Tax For Deficit Equity Payment'!$I$1,FALSE)</f>
        <v>0</v>
      </c>
      <c r="AN75" s="555">
        <f t="shared" si="2"/>
        <v>0.10198311651190484</v>
      </c>
    </row>
    <row r="76" spans="1:40" ht="12.75" customHeight="1">
      <c r="A76" s="18">
        <v>66</v>
      </c>
      <c r="B76" s="311">
        <v>3400143</v>
      </c>
      <c r="C76" s="4" t="s">
        <v>53</v>
      </c>
      <c r="D76" s="312">
        <v>42916</v>
      </c>
      <c r="E76" s="313">
        <v>4</v>
      </c>
      <c r="F76" s="104" t="s">
        <v>212</v>
      </c>
      <c r="G76" s="314" t="s">
        <v>237</v>
      </c>
      <c r="H76" s="315">
        <v>47502170.900000006</v>
      </c>
      <c r="I76" s="316">
        <v>0.43191385968894869</v>
      </c>
      <c r="J76" s="317">
        <v>0</v>
      </c>
      <c r="K76" s="277">
        <v>20516845.977023065</v>
      </c>
      <c r="L76" s="318">
        <v>1.0646850000000001</v>
      </c>
      <c r="M76" s="277">
        <v>21843978.159046803</v>
      </c>
      <c r="N76" s="315">
        <v>10023982.839999998</v>
      </c>
      <c r="O76" s="147">
        <v>1</v>
      </c>
      <c r="P76" s="117">
        <v>1</v>
      </c>
      <c r="Q76" s="119">
        <v>10023982.839999998</v>
      </c>
      <c r="R76" s="120">
        <v>11819995.319046805</v>
      </c>
      <c r="S76" s="277"/>
      <c r="T76" s="121">
        <v>11819995</v>
      </c>
      <c r="U76" s="315">
        <v>60278098.109999999</v>
      </c>
      <c r="V76" s="316">
        <v>0.17889032916754263</v>
      </c>
      <c r="W76" s="148">
        <v>0</v>
      </c>
      <c r="X76" s="248">
        <v>10783168.812491329</v>
      </c>
      <c r="Y76" s="319">
        <v>1.0646850000000001</v>
      </c>
      <c r="Z76" s="248">
        <v>11480678.087127332</v>
      </c>
      <c r="AA76" s="118">
        <v>115948.86961308574</v>
      </c>
      <c r="AB76" s="277">
        <v>3560152.2957512853</v>
      </c>
      <c r="AC76" s="277"/>
      <c r="AD76" s="121">
        <v>3560152</v>
      </c>
      <c r="AE76" s="277">
        <v>15380147</v>
      </c>
      <c r="AF76" s="320">
        <v>15380147.614798089</v>
      </c>
      <c r="AG76" s="418">
        <f>VLOOKUP(B76,IGT!$B$5:$L$129,IGT!$H$1,FALSE)</f>
        <v>3881686.462774971</v>
      </c>
      <c r="AH76" s="418">
        <f>VLOOKUP(B76,'Tax For Deficit Equity Payment'!$A$8:$J$132,'Tax For Deficit Equity Payment'!$F$1,FALSE)</f>
        <v>0</v>
      </c>
      <c r="AI76" s="418">
        <f>VLOOKUP(B76,'Deficit Equity Payments'!$B$15:$V$144,'Deficit Equity Payments'!$I$1,FALSE)</f>
        <v>0</v>
      </c>
      <c r="AJ76" s="555">
        <f t="shared" ref="AJ76:AJ135" si="3">+SUM(AG76:AI76)/M76</f>
        <v>0.17770052847115439</v>
      </c>
      <c r="AL76" s="418">
        <f>VLOOKUP(B76,IGT!$B$5:$L$129,IGT!$K$1,FALSE)</f>
        <v>1169154.0139247221</v>
      </c>
      <c r="AM76" s="418">
        <f>VLOOKUP(B76,'Tax For Deficit Equity Payment'!$A$8:$J$132,'Tax For Deficit Equity Payment'!$I$1,FALSE)</f>
        <v>0</v>
      </c>
      <c r="AN76" s="555">
        <f t="shared" ref="AN76:AN135" si="4">SUM(AL76:AM76)/Z76</f>
        <v>0.1018366689712894</v>
      </c>
    </row>
    <row r="77" spans="1:40" ht="12.75" customHeight="1">
      <c r="A77" s="18">
        <v>67</v>
      </c>
      <c r="B77" s="311">
        <v>3400144</v>
      </c>
      <c r="C77" s="4" t="s">
        <v>54</v>
      </c>
      <c r="D77" s="312">
        <v>43008</v>
      </c>
      <c r="E77" s="313">
        <v>3</v>
      </c>
      <c r="F77" s="104" t="s">
        <v>213</v>
      </c>
      <c r="G77" s="314" t="s">
        <v>237</v>
      </c>
      <c r="H77" s="315">
        <v>19974110.260000002</v>
      </c>
      <c r="I77" s="316">
        <v>0.22518711383907758</v>
      </c>
      <c r="J77" s="317">
        <v>0</v>
      </c>
      <c r="K77" s="277">
        <v>4497912.2409529081</v>
      </c>
      <c r="L77" s="318">
        <v>1.0572919999999999</v>
      </c>
      <c r="M77" s="277">
        <v>4755606.6290615816</v>
      </c>
      <c r="N77" s="315">
        <v>2268922.21</v>
      </c>
      <c r="O77" s="147">
        <v>1</v>
      </c>
      <c r="P77" s="117">
        <v>1</v>
      </c>
      <c r="Q77" s="119">
        <v>2268922.21</v>
      </c>
      <c r="R77" s="120">
        <v>2486684.4190615816</v>
      </c>
      <c r="S77" s="277"/>
      <c r="T77" s="121">
        <v>119719</v>
      </c>
      <c r="U77" s="315">
        <v>34088487.43</v>
      </c>
      <c r="V77" s="316">
        <v>0.10174266171721602</v>
      </c>
      <c r="W77" s="148">
        <v>0</v>
      </c>
      <c r="X77" s="248">
        <v>3468253.4450420607</v>
      </c>
      <c r="Y77" s="319">
        <v>1.0572919999999999</v>
      </c>
      <c r="Z77" s="248">
        <v>3666956.6214154102</v>
      </c>
      <c r="AA77" s="118">
        <v>92636.495860424431</v>
      </c>
      <c r="AB77" s="277">
        <v>1192723.4822850474</v>
      </c>
      <c r="AC77" s="277"/>
      <c r="AD77" s="121">
        <v>57422</v>
      </c>
      <c r="AE77" s="277">
        <v>177141</v>
      </c>
      <c r="AF77" s="320">
        <v>3679407.901346629</v>
      </c>
      <c r="AG77" s="418">
        <f>VLOOKUP(B77,IGT!$B$5:$L$129,IGT!$H$1,FALSE)</f>
        <v>0</v>
      </c>
      <c r="AH77" s="418">
        <f>VLOOKUP(B77,'Tax For Deficit Equity Payment'!$A$8:$J$132,'Tax For Deficit Equity Payment'!$F$1,FALSE)</f>
        <v>531278.51894018147</v>
      </c>
      <c r="AI77" s="418">
        <f>VLOOKUP(B77,'Deficit Equity Payments'!$B$15:$V$144,'Deficit Equity Payments'!$I$1,FALSE)</f>
        <v>50704</v>
      </c>
      <c r="AJ77" s="555">
        <f t="shared" si="3"/>
        <v>0.12237818733443548</v>
      </c>
      <c r="AL77" s="418">
        <f>VLOOKUP(B77,IGT!$B$5:$L$129,IGT!$K$1,FALSE)</f>
        <v>0</v>
      </c>
      <c r="AM77" s="418">
        <f>VLOOKUP(B77,'Tax For Deficit Equity Payment'!$A$8:$J$132,'Tax For Deficit Equity Payment'!$I$1,FALSE)</f>
        <v>439797.42653778632</v>
      </c>
      <c r="AN77" s="555">
        <f t="shared" si="4"/>
        <v>0.11993526838286642</v>
      </c>
    </row>
    <row r="78" spans="1:40" ht="12.75" customHeight="1">
      <c r="A78" s="18">
        <v>68</v>
      </c>
      <c r="B78" s="311">
        <v>3400145</v>
      </c>
      <c r="C78" s="4" t="s">
        <v>354</v>
      </c>
      <c r="D78" s="312">
        <v>43100</v>
      </c>
      <c r="E78" s="313">
        <v>4</v>
      </c>
      <c r="F78" s="104" t="s">
        <v>212</v>
      </c>
      <c r="G78" s="314" t="s">
        <v>237</v>
      </c>
      <c r="H78" s="315">
        <v>22521682.649999999</v>
      </c>
      <c r="I78" s="316">
        <v>0.29834733006275727</v>
      </c>
      <c r="J78" s="317">
        <v>0</v>
      </c>
      <c r="K78" s="277">
        <v>6719283.8871482229</v>
      </c>
      <c r="L78" s="318">
        <v>1.0518130000000001</v>
      </c>
      <c r="M78" s="277">
        <v>7067430.1431930345</v>
      </c>
      <c r="N78" s="315">
        <v>2697859.54</v>
      </c>
      <c r="O78" s="147">
        <v>1</v>
      </c>
      <c r="P78" s="117">
        <v>1</v>
      </c>
      <c r="Q78" s="119">
        <v>2697859.54</v>
      </c>
      <c r="R78" s="120">
        <v>4369570.6031930344</v>
      </c>
      <c r="S78" s="277"/>
      <c r="T78" s="121">
        <v>4369571</v>
      </c>
      <c r="U78" s="315">
        <v>61974706.349999994</v>
      </c>
      <c r="V78" s="316">
        <v>0.12946197917927141</v>
      </c>
      <c r="W78" s="148">
        <v>0</v>
      </c>
      <c r="X78" s="248">
        <v>8023368.1431251587</v>
      </c>
      <c r="Y78" s="319">
        <v>1.0518130000000001</v>
      </c>
      <c r="Z78" s="248">
        <v>8439082.9167249035</v>
      </c>
      <c r="AA78" s="118">
        <v>78949.404133405333</v>
      </c>
      <c r="AB78" s="277">
        <v>2610674.2791508767</v>
      </c>
      <c r="AC78" s="277"/>
      <c r="AD78" s="121">
        <v>2610674</v>
      </c>
      <c r="AE78" s="277">
        <v>6980245</v>
      </c>
      <c r="AF78" s="320">
        <v>6980244.8823439106</v>
      </c>
      <c r="AG78" s="418">
        <f>VLOOKUP(B78,IGT!$B$5:$L$129,IGT!$H$1,FALSE)</f>
        <v>1434966.9860885926</v>
      </c>
      <c r="AH78" s="418">
        <f>VLOOKUP(B78,'Tax For Deficit Equity Payment'!$A$8:$J$132,'Tax For Deficit Equity Payment'!$F$1,FALSE)</f>
        <v>0</v>
      </c>
      <c r="AI78" s="418">
        <f>VLOOKUP(B78,'Deficit Equity Payments'!$B$15:$V$144,'Deficit Equity Payments'!$I$1,FALSE)</f>
        <v>0</v>
      </c>
      <c r="AJ78" s="555">
        <f t="shared" si="3"/>
        <v>0.2030394297523655</v>
      </c>
      <c r="AL78" s="418">
        <f>VLOOKUP(B78,IGT!$B$5:$L$129,IGT!$K$1,FALSE)</f>
        <v>857345.43327314802</v>
      </c>
      <c r="AM78" s="418">
        <f>VLOOKUP(B78,'Tax For Deficit Equity Payment'!$A$8:$J$132,'Tax For Deficit Equity Payment'!$I$1,FALSE)</f>
        <v>0</v>
      </c>
      <c r="AN78" s="555">
        <f t="shared" si="4"/>
        <v>0.10159225140139665</v>
      </c>
    </row>
    <row r="79" spans="1:40" s="152" customFormat="1" ht="12.75" customHeight="1">
      <c r="A79" s="18">
        <v>69</v>
      </c>
      <c r="B79" s="321">
        <v>3400147</v>
      </c>
      <c r="C79" s="322" t="s">
        <v>55</v>
      </c>
      <c r="D79" s="323">
        <v>42916</v>
      </c>
      <c r="E79" s="324">
        <v>4</v>
      </c>
      <c r="F79" s="132" t="s">
        <v>212</v>
      </c>
      <c r="G79" s="325" t="s">
        <v>237</v>
      </c>
      <c r="H79" s="326">
        <v>50132282.07</v>
      </c>
      <c r="I79" s="327">
        <v>0.48249047619306851</v>
      </c>
      <c r="J79" s="328">
        <v>0</v>
      </c>
      <c r="K79" s="329">
        <v>24188348.648599532</v>
      </c>
      <c r="L79" s="330">
        <v>1.0646850000000001</v>
      </c>
      <c r="M79" s="329">
        <v>25752971.980934195</v>
      </c>
      <c r="N79" s="326">
        <v>8610511.2999999989</v>
      </c>
      <c r="O79" s="149">
        <v>1</v>
      </c>
      <c r="P79" s="126">
        <v>1</v>
      </c>
      <c r="Q79" s="127">
        <v>8610511.2999999989</v>
      </c>
      <c r="R79" s="122">
        <v>17142460.680934198</v>
      </c>
      <c r="S79" s="277"/>
      <c r="T79" s="123">
        <v>17142461</v>
      </c>
      <c r="U79" s="326">
        <v>84587295.949999988</v>
      </c>
      <c r="V79" s="327">
        <v>0.19341702900978194</v>
      </c>
      <c r="W79" s="150">
        <v>0</v>
      </c>
      <c r="X79" s="331">
        <v>16360623.474620158</v>
      </c>
      <c r="Y79" s="332">
        <v>1.0646850000000001</v>
      </c>
      <c r="Z79" s="331">
        <v>17418910.404075965</v>
      </c>
      <c r="AA79" s="128">
        <v>188121.13759873438</v>
      </c>
      <c r="AB79" s="329">
        <v>5413794.2588215237</v>
      </c>
      <c r="AC79" s="277"/>
      <c r="AD79" s="123">
        <v>5413794</v>
      </c>
      <c r="AE79" s="329">
        <v>22556255</v>
      </c>
      <c r="AF79" s="333">
        <v>22556254.939755723</v>
      </c>
      <c r="AG79" s="418">
        <f>VLOOKUP(B79,IGT!$B$5:$L$129,IGT!$H$1,FALSE)</f>
        <v>5629584.0876187915</v>
      </c>
      <c r="AH79" s="418">
        <f>VLOOKUP(B79,'Tax For Deficit Equity Payment'!$A$8:$J$132,'Tax For Deficit Equity Payment'!$F$1,FALSE)</f>
        <v>0</v>
      </c>
      <c r="AI79" s="418">
        <f>VLOOKUP(B79,'Deficit Equity Payments'!$B$15:$V$144,'Deficit Equity Payments'!$I$1,FALSE)</f>
        <v>0</v>
      </c>
      <c r="AJ79" s="555">
        <f t="shared" si="3"/>
        <v>0.21859939473341425</v>
      </c>
      <c r="AL79" s="418">
        <f>VLOOKUP(B79,IGT!$B$5:$L$129,IGT!$K$1,FALSE)</f>
        <v>1777890.0345969885</v>
      </c>
      <c r="AM79" s="418">
        <f>VLOOKUP(B79,'Tax For Deficit Equity Payment'!$A$8:$J$132,'Tax For Deficit Equity Payment'!$I$1,FALSE)</f>
        <v>0</v>
      </c>
      <c r="AN79" s="555">
        <f t="shared" si="4"/>
        <v>0.10206666165416227</v>
      </c>
    </row>
    <row r="80" spans="1:40" ht="12.75" customHeight="1">
      <c r="A80" s="18">
        <v>70</v>
      </c>
      <c r="B80" s="311">
        <v>3400148</v>
      </c>
      <c r="C80" s="4" t="s">
        <v>171</v>
      </c>
      <c r="D80" s="312">
        <v>43100</v>
      </c>
      <c r="E80" s="313">
        <v>3</v>
      </c>
      <c r="F80" s="104" t="s">
        <v>213</v>
      </c>
      <c r="G80" s="313" t="s">
        <v>237</v>
      </c>
      <c r="H80" s="315">
        <v>1114562.51</v>
      </c>
      <c r="I80" s="316">
        <v>0.40498150980329295</v>
      </c>
      <c r="J80" s="317">
        <v>0</v>
      </c>
      <c r="K80" s="277">
        <v>451377.20806994778</v>
      </c>
      <c r="L80" s="318">
        <v>1.0518130000000001</v>
      </c>
      <c r="M80" s="277">
        <v>474764.41535167606</v>
      </c>
      <c r="N80" s="315">
        <v>176663.29</v>
      </c>
      <c r="O80" s="147">
        <v>1</v>
      </c>
      <c r="P80" s="117">
        <v>1</v>
      </c>
      <c r="Q80" s="119">
        <v>176663.29</v>
      </c>
      <c r="R80" s="129">
        <v>298101.12535167602</v>
      </c>
      <c r="S80" s="277"/>
      <c r="T80" s="121">
        <v>14352</v>
      </c>
      <c r="U80" s="315">
        <v>7496435.5199999996</v>
      </c>
      <c r="V80" s="316">
        <v>0.26276593862028502</v>
      </c>
      <c r="W80" s="148">
        <v>0</v>
      </c>
      <c r="X80" s="334">
        <v>1969807.9157192444</v>
      </c>
      <c r="Y80" s="319">
        <v>1.0518130000000001</v>
      </c>
      <c r="Z80" s="335">
        <v>2071869.5732564058</v>
      </c>
      <c r="AA80" s="118">
        <v>41732.281939663546</v>
      </c>
      <c r="AB80" s="277">
        <v>663293.15391658526</v>
      </c>
      <c r="AC80" s="277"/>
      <c r="AD80" s="121">
        <v>31933</v>
      </c>
      <c r="AE80" s="277">
        <v>46285</v>
      </c>
      <c r="AF80" s="320">
        <v>961394.27926826128</v>
      </c>
      <c r="AG80" s="418">
        <f>VLOOKUP(B80,IGT!$B$5:$L$129,IGT!$H$1,FALSE)</f>
        <v>0</v>
      </c>
      <c r="AH80" s="418">
        <f>VLOOKUP(B80,'Tax For Deficit Equity Payment'!$A$8:$J$132,'Tax For Deficit Equity Payment'!$F$1,FALSE)</f>
        <v>300472.88280842581</v>
      </c>
      <c r="AI80" s="418">
        <f>VLOOKUP(B80,'Deficit Equity Payments'!$B$15:$V$144,'Deficit Equity Payments'!$I$1,FALSE)</f>
        <v>0</v>
      </c>
      <c r="AJ80" s="555">
        <f t="shared" si="3"/>
        <v>0.63288838230610467</v>
      </c>
      <c r="AL80" s="418">
        <f>VLOOKUP(B80,IGT!$B$5:$L$129,IGT!$K$1,FALSE)</f>
        <v>0</v>
      </c>
      <c r="AM80" s="418">
        <f>VLOOKUP(B80,'Tax For Deficit Equity Payment'!$A$8:$J$132,'Tax For Deficit Equity Payment'!$I$1,FALSE)</f>
        <v>746840.59563894535</v>
      </c>
      <c r="AN80" s="555">
        <f t="shared" si="4"/>
        <v>0.36046699332773086</v>
      </c>
    </row>
    <row r="81" spans="1:40" ht="12.75" customHeight="1">
      <c r="A81" s="18">
        <v>71</v>
      </c>
      <c r="B81" s="311">
        <v>3400151</v>
      </c>
      <c r="C81" s="4" t="s">
        <v>56</v>
      </c>
      <c r="D81" s="312">
        <v>43008</v>
      </c>
      <c r="E81" s="313">
        <v>3</v>
      </c>
      <c r="F81" s="104" t="s">
        <v>213</v>
      </c>
      <c r="G81" s="314" t="s">
        <v>237</v>
      </c>
      <c r="H81" s="315">
        <v>9652394.666666666</v>
      </c>
      <c r="I81" s="316">
        <v>0.40186943743959519</v>
      </c>
      <c r="J81" s="317">
        <v>0</v>
      </c>
      <c r="K81" s="277">
        <v>3879002.4146382818</v>
      </c>
      <c r="L81" s="318">
        <v>1.0572919999999999</v>
      </c>
      <c r="M81" s="277">
        <v>4101238.220977738</v>
      </c>
      <c r="N81" s="315">
        <v>2246722.8999999994</v>
      </c>
      <c r="O81" s="147">
        <v>1</v>
      </c>
      <c r="P81" s="117">
        <v>1</v>
      </c>
      <c r="Q81" s="119">
        <v>2246722.8999999994</v>
      </c>
      <c r="R81" s="120">
        <v>1854515.3209777386</v>
      </c>
      <c r="S81" s="277"/>
      <c r="T81" s="121">
        <v>89283</v>
      </c>
      <c r="U81" s="315">
        <v>17847708.826666664</v>
      </c>
      <c r="V81" s="316">
        <v>0.22442958325076007</v>
      </c>
      <c r="W81" s="148">
        <v>0</v>
      </c>
      <c r="X81" s="248">
        <v>4005553.8539497112</v>
      </c>
      <c r="Y81" s="319">
        <v>1.0572919999999999</v>
      </c>
      <c r="Z81" s="248">
        <v>4235040.0453501977</v>
      </c>
      <c r="AA81" s="118">
        <v>148907.60018044527</v>
      </c>
      <c r="AB81" s="277">
        <v>1419419.6137855046</v>
      </c>
      <c r="AC81" s="277"/>
      <c r="AD81" s="121">
        <v>68336</v>
      </c>
      <c r="AE81" s="277">
        <v>157619</v>
      </c>
      <c r="AF81" s="320">
        <v>3273934.9347632434</v>
      </c>
      <c r="AG81" s="418">
        <f>VLOOKUP(B81,IGT!$B$5:$L$129,IGT!$H$1,FALSE)</f>
        <v>0</v>
      </c>
      <c r="AH81" s="418">
        <f>VLOOKUP(B81,'Tax For Deficit Equity Payment'!$A$8:$J$132,'Tax For Deficit Equity Payment'!$F$1,FALSE)</f>
        <v>587736.24029846513</v>
      </c>
      <c r="AI81" s="418">
        <f>VLOOKUP(B81,'Deficit Equity Payments'!$B$15:$V$144,'Deficit Equity Payments'!$I$1,FALSE)</f>
        <v>54914</v>
      </c>
      <c r="AJ81" s="555">
        <f t="shared" si="3"/>
        <v>0.15669663786203009</v>
      </c>
      <c r="AL81" s="418">
        <f>VLOOKUP(B81,IGT!$B$5:$L$129,IGT!$K$1,FALSE)</f>
        <v>0</v>
      </c>
      <c r="AM81" s="418">
        <f>VLOOKUP(B81,'Tax For Deficit Equity Payment'!$A$8:$J$132,'Tax For Deficit Equity Payment'!$I$1,FALSE)</f>
        <v>398264.44760591129</v>
      </c>
      <c r="AN81" s="555">
        <f t="shared" si="4"/>
        <v>9.4040302651489716E-2</v>
      </c>
    </row>
    <row r="82" spans="1:40" ht="12.75" customHeight="1">
      <c r="A82" s="18"/>
      <c r="B82" s="311" t="s">
        <v>573</v>
      </c>
      <c r="C82" s="4" t="s">
        <v>597</v>
      </c>
      <c r="D82" s="312">
        <v>43008</v>
      </c>
      <c r="E82" s="313">
        <v>4</v>
      </c>
      <c r="F82" s="104" t="s">
        <v>212</v>
      </c>
      <c r="G82" s="314" t="s">
        <v>237</v>
      </c>
      <c r="H82" s="315">
        <v>4826197.333333333</v>
      </c>
      <c r="I82" s="316">
        <v>0.40186943743959519</v>
      </c>
      <c r="J82" s="317">
        <v>0</v>
      </c>
      <c r="K82" s="277">
        <v>1939501.2073191409</v>
      </c>
      <c r="L82" s="318">
        <v>1.0572919999999999</v>
      </c>
      <c r="M82" s="277">
        <v>2050619.110488869</v>
      </c>
      <c r="N82" s="315">
        <v>1123361.4499999997</v>
      </c>
      <c r="O82" s="147">
        <v>1</v>
      </c>
      <c r="P82" s="117">
        <v>1</v>
      </c>
      <c r="Q82" s="119">
        <v>1123361.4499999997</v>
      </c>
      <c r="R82" s="120">
        <v>927257.6604888693</v>
      </c>
      <c r="S82" s="277"/>
      <c r="T82" s="121">
        <v>927258</v>
      </c>
      <c r="U82" s="315">
        <v>8923854.4133333322</v>
      </c>
      <c r="V82" s="316">
        <v>0.22442958325076007</v>
      </c>
      <c r="W82" s="148">
        <v>0</v>
      </c>
      <c r="X82" s="248">
        <v>2002776.9269748556</v>
      </c>
      <c r="Y82" s="319">
        <v>1.0572919999999999</v>
      </c>
      <c r="Z82" s="248">
        <v>2117520.0226750989</v>
      </c>
      <c r="AA82" s="118">
        <v>148907.60018044527</v>
      </c>
      <c r="AB82" s="277">
        <v>784163.60698297492</v>
      </c>
      <c r="AC82" s="277"/>
      <c r="AD82" s="121">
        <v>784164</v>
      </c>
      <c r="AE82" s="277">
        <v>1711422</v>
      </c>
      <c r="AF82" s="320">
        <v>1711421.2674718443</v>
      </c>
      <c r="AG82" s="418">
        <f>VLOOKUP(B82,IGT!$B$5:$L$129,IGT!$H$1,FALSE)</f>
        <v>304511.41570454469</v>
      </c>
      <c r="AH82" s="418">
        <f>VLOOKUP(B82,'Tax For Deficit Equity Payment'!$A$8:$J$132,'Tax For Deficit Equity Payment'!$F$1,FALSE)</f>
        <v>0</v>
      </c>
      <c r="AI82" s="418">
        <f>VLOOKUP(B82,'Deficit Equity Payments'!$B$15:$V$144,'Deficit Equity Payments'!$I$1,FALSE)</f>
        <v>0</v>
      </c>
      <c r="AJ82" s="555">
        <f t="shared" si="3"/>
        <v>0.14849730705569644</v>
      </c>
      <c r="AL82" s="418">
        <f>VLOOKUP(B82,IGT!$B$5:$L$129,IGT!$K$1,FALSE)</f>
        <v>257519.32853320899</v>
      </c>
      <c r="AM82" s="418">
        <f>VLOOKUP(B82,'Tax For Deficit Equity Payment'!$A$8:$J$132,'Tax For Deficit Equity Payment'!$I$1,FALSE)</f>
        <v>0</v>
      </c>
      <c r="AN82" s="555">
        <f t="shared" si="4"/>
        <v>0.12161364510163189</v>
      </c>
    </row>
    <row r="83" spans="1:40" ht="12.75" customHeight="1">
      <c r="A83" s="18">
        <v>72</v>
      </c>
      <c r="B83" s="311">
        <v>3400155</v>
      </c>
      <c r="C83" s="4" t="s">
        <v>286</v>
      </c>
      <c r="D83" s="312">
        <v>42916</v>
      </c>
      <c r="E83" s="313">
        <v>3</v>
      </c>
      <c r="F83" s="104" t="s">
        <v>213</v>
      </c>
      <c r="G83" s="314" t="s">
        <v>237</v>
      </c>
      <c r="H83" s="315">
        <v>62533107.859999999</v>
      </c>
      <c r="I83" s="316">
        <v>0.32956039407352433</v>
      </c>
      <c r="J83" s="317">
        <v>0</v>
      </c>
      <c r="K83" s="277">
        <v>20608435.668983802</v>
      </c>
      <c r="L83" s="318">
        <v>1.0646850000000001</v>
      </c>
      <c r="M83" s="277">
        <v>21941492.33023202</v>
      </c>
      <c r="N83" s="315">
        <v>9899953.5600000005</v>
      </c>
      <c r="O83" s="147">
        <v>0.99926682419609436</v>
      </c>
      <c r="P83" s="117">
        <v>1</v>
      </c>
      <c r="Q83" s="119">
        <v>9892695.1535900198</v>
      </c>
      <c r="R83" s="120">
        <v>12048797.176642001</v>
      </c>
      <c r="S83" s="277"/>
      <c r="T83" s="121">
        <v>580075</v>
      </c>
      <c r="U83" s="315">
        <v>53329691.909999996</v>
      </c>
      <c r="V83" s="316">
        <v>0.14284088941558884</v>
      </c>
      <c r="W83" s="148">
        <v>0</v>
      </c>
      <c r="X83" s="248">
        <v>7617660.6246837322</v>
      </c>
      <c r="Y83" s="319">
        <v>1.0646850000000001</v>
      </c>
      <c r="Z83" s="248">
        <v>8110409.0021914002</v>
      </c>
      <c r="AA83" s="118">
        <v>192344.11848941018</v>
      </c>
      <c r="AB83" s="277">
        <v>2625466.8191468301</v>
      </c>
      <c r="AC83" s="277"/>
      <c r="AD83" s="121">
        <v>126400</v>
      </c>
      <c r="AE83" s="277">
        <v>706475</v>
      </c>
      <c r="AF83" s="320">
        <v>14674263.995788831</v>
      </c>
      <c r="AG83" s="418">
        <f>VLOOKUP(B83,IGT!$B$5:$L$129,IGT!$H$1,FALSE)</f>
        <v>0</v>
      </c>
      <c r="AH83" s="418">
        <f>VLOOKUP(B83,'Tax For Deficit Equity Payment'!$A$8:$J$132,'Tax For Deficit Equity Payment'!$F$1,FALSE)</f>
        <v>3074199.7178080115</v>
      </c>
      <c r="AI83" s="418">
        <f>VLOOKUP(B83,'Deficit Equity Payments'!$B$15:$V$144,'Deficit Equity Payments'!$I$1,FALSE)</f>
        <v>243229</v>
      </c>
      <c r="AJ83" s="555">
        <f t="shared" si="3"/>
        <v>0.15119430656214308</v>
      </c>
      <c r="AL83" s="418">
        <f>VLOOKUP(B83,IGT!$B$5:$L$129,IGT!$K$1,FALSE)</f>
        <v>0</v>
      </c>
      <c r="AM83" s="418">
        <f>VLOOKUP(B83,'Tax For Deficit Equity Payment'!$A$8:$J$132,'Tax For Deficit Equity Payment'!$I$1,FALSE)</f>
        <v>1926431.0151676217</v>
      </c>
      <c r="AN83" s="555">
        <f t="shared" si="4"/>
        <v>0.23752575420636712</v>
      </c>
    </row>
    <row r="84" spans="1:40" ht="12.75" customHeight="1">
      <c r="A84" s="18">
        <v>73</v>
      </c>
      <c r="B84" s="311">
        <v>3400158</v>
      </c>
      <c r="C84" s="4" t="s">
        <v>172</v>
      </c>
      <c r="D84" s="312">
        <v>43100</v>
      </c>
      <c r="E84" s="313">
        <v>3</v>
      </c>
      <c r="F84" s="104" t="s">
        <v>213</v>
      </c>
      <c r="G84" s="314" t="s">
        <v>237</v>
      </c>
      <c r="H84" s="315">
        <v>14459289.800000001</v>
      </c>
      <c r="I84" s="316">
        <v>0.37747685401848091</v>
      </c>
      <c r="J84" s="317">
        <v>0</v>
      </c>
      <c r="K84" s="277">
        <v>5458047.2250455106</v>
      </c>
      <c r="L84" s="318">
        <v>1.0518130000000001</v>
      </c>
      <c r="M84" s="277">
        <v>5740845.0259167943</v>
      </c>
      <c r="N84" s="315">
        <v>2448453.98</v>
      </c>
      <c r="O84" s="147">
        <v>1</v>
      </c>
      <c r="P84" s="117">
        <v>1</v>
      </c>
      <c r="Q84" s="119">
        <v>2448453.98</v>
      </c>
      <c r="R84" s="120">
        <v>3292391.0459167943</v>
      </c>
      <c r="S84" s="277"/>
      <c r="T84" s="121">
        <v>158508</v>
      </c>
      <c r="U84" s="315">
        <v>33123889.989999998</v>
      </c>
      <c r="V84" s="316">
        <v>0.1604412173588036</v>
      </c>
      <c r="W84" s="148">
        <v>0</v>
      </c>
      <c r="X84" s="248">
        <v>5314437.2336546881</v>
      </c>
      <c r="Y84" s="319">
        <v>1.0518130000000001</v>
      </c>
      <c r="Z84" s="248">
        <v>5589794.1700420389</v>
      </c>
      <c r="AA84" s="118">
        <v>128219.02004709297</v>
      </c>
      <c r="AB84" s="277">
        <v>1805157.2710597047</v>
      </c>
      <c r="AC84" s="277"/>
      <c r="AD84" s="121">
        <v>86907</v>
      </c>
      <c r="AE84" s="277">
        <v>245415</v>
      </c>
      <c r="AF84" s="320">
        <v>5097548.3169764988</v>
      </c>
      <c r="AG84" s="418">
        <f>VLOOKUP(B84,IGT!$B$5:$L$129,IGT!$H$1,FALSE)</f>
        <v>0</v>
      </c>
      <c r="AH84" s="418">
        <f>VLOOKUP(B84,'Tax For Deficit Equity Payment'!$A$8:$J$132,'Tax For Deficit Equity Payment'!$F$1,FALSE)</f>
        <v>752189.24380872818</v>
      </c>
      <c r="AI84" s="418">
        <f>VLOOKUP(B84,'Deficit Equity Payments'!$B$15:$V$144,'Deficit Equity Payments'!$I$1,FALSE)</f>
        <v>59433</v>
      </c>
      <c r="AJ84" s="555">
        <f t="shared" si="3"/>
        <v>0.1413767903757539</v>
      </c>
      <c r="AL84" s="418">
        <f>VLOOKUP(B84,IGT!$B$5:$L$129,IGT!$K$1,FALSE)</f>
        <v>0</v>
      </c>
      <c r="AM84" s="418">
        <f>VLOOKUP(B84,'Tax For Deficit Equity Payment'!$A$8:$J$132,'Tax For Deficit Equity Payment'!$I$1,FALSE)</f>
        <v>766141.66076398618</v>
      </c>
      <c r="AN84" s="555">
        <f t="shared" si="4"/>
        <v>0.13706079999690299</v>
      </c>
    </row>
    <row r="85" spans="1:40" ht="12.75" customHeight="1">
      <c r="A85" s="18">
        <v>74</v>
      </c>
      <c r="B85" s="321">
        <v>3400159</v>
      </c>
      <c r="C85" s="322" t="s">
        <v>58</v>
      </c>
      <c r="D85" s="323">
        <v>42916</v>
      </c>
      <c r="E85" s="324">
        <v>3</v>
      </c>
      <c r="F85" s="132" t="s">
        <v>213</v>
      </c>
      <c r="G85" s="325" t="s">
        <v>237</v>
      </c>
      <c r="H85" s="326">
        <v>3402207.5</v>
      </c>
      <c r="I85" s="327">
        <v>0.23824480806801318</v>
      </c>
      <c r="J85" s="328">
        <v>0</v>
      </c>
      <c r="K85" s="329">
        <v>810558.27284505498</v>
      </c>
      <c r="L85" s="330">
        <v>1.0646850000000001</v>
      </c>
      <c r="M85" s="329">
        <v>862989.23472403747</v>
      </c>
      <c r="N85" s="326">
        <v>356168.88</v>
      </c>
      <c r="O85" s="149">
        <v>1</v>
      </c>
      <c r="P85" s="126">
        <v>1</v>
      </c>
      <c r="Q85" s="127">
        <v>356168.88</v>
      </c>
      <c r="R85" s="122">
        <v>506820.35472403746</v>
      </c>
      <c r="S85" s="277"/>
      <c r="T85" s="123">
        <v>24400</v>
      </c>
      <c r="U85" s="326">
        <v>16014450.77</v>
      </c>
      <c r="V85" s="327">
        <v>0.13353668176890932</v>
      </c>
      <c r="W85" s="150">
        <v>0</v>
      </c>
      <c r="X85" s="331">
        <v>2138516.6161773545</v>
      </c>
      <c r="Y85" s="332">
        <v>1.0646850000000001</v>
      </c>
      <c r="Z85" s="331">
        <v>2276846.5634947871</v>
      </c>
      <c r="AA85" s="128">
        <v>59239.005625501457</v>
      </c>
      <c r="AB85" s="329">
        <v>742292.97467393766</v>
      </c>
      <c r="AC85" s="277"/>
      <c r="AD85" s="123">
        <v>35737</v>
      </c>
      <c r="AE85" s="329">
        <v>60137</v>
      </c>
      <c r="AF85" s="333">
        <v>1249113.329397975</v>
      </c>
      <c r="AG85" s="418">
        <f>VLOOKUP(B85,IGT!$B$5:$L$129,IGT!$H$1,FALSE)</f>
        <v>0</v>
      </c>
      <c r="AH85" s="418">
        <f>VLOOKUP(B85,'Tax For Deficit Equity Payment'!$A$8:$J$132,'Tax For Deficit Equity Payment'!$F$1,FALSE)</f>
        <v>173811.00282646748</v>
      </c>
      <c r="AI85" s="418">
        <f>VLOOKUP(B85,'Deficit Equity Payments'!$B$15:$V$144,'Deficit Equity Payments'!$I$1,FALSE)</f>
        <v>8472</v>
      </c>
      <c r="AJ85" s="555">
        <f t="shared" si="3"/>
        <v>0.21122280034554203</v>
      </c>
      <c r="AL85" s="418">
        <f>VLOOKUP(B85,IGT!$B$5:$L$129,IGT!$K$1,FALSE)</f>
        <v>0</v>
      </c>
      <c r="AM85" s="418">
        <f>VLOOKUP(B85,'Tax For Deficit Equity Payment'!$A$8:$J$132,'Tax For Deficit Equity Payment'!$I$1,FALSE)</f>
        <v>285844.93337494478</v>
      </c>
      <c r="AN85" s="555">
        <f t="shared" si="4"/>
        <v>0.12554422329460552</v>
      </c>
    </row>
    <row r="86" spans="1:40" ht="12.75" customHeight="1">
      <c r="A86" s="18">
        <v>75</v>
      </c>
      <c r="B86" s="311">
        <v>3400166</v>
      </c>
      <c r="C86" s="4" t="s">
        <v>358</v>
      </c>
      <c r="D86" s="312">
        <v>43100</v>
      </c>
      <c r="E86" s="313">
        <v>4</v>
      </c>
      <c r="F86" s="104" t="s">
        <v>212</v>
      </c>
      <c r="G86" s="313" t="s">
        <v>237</v>
      </c>
      <c r="H86" s="315">
        <v>30915539.82</v>
      </c>
      <c r="I86" s="316">
        <v>0.32285785513668414</v>
      </c>
      <c r="J86" s="317">
        <v>0</v>
      </c>
      <c r="K86" s="277">
        <v>9981324.8766779508</v>
      </c>
      <c r="L86" s="318">
        <v>1.0518130000000001</v>
      </c>
      <c r="M86" s="277">
        <v>10498487.262513267</v>
      </c>
      <c r="N86" s="315">
        <v>4157060.44</v>
      </c>
      <c r="O86" s="147">
        <v>1</v>
      </c>
      <c r="P86" s="117">
        <v>1</v>
      </c>
      <c r="Q86" s="119">
        <v>4157060.44</v>
      </c>
      <c r="R86" s="129">
        <v>6341426.8225132674</v>
      </c>
      <c r="S86" s="277"/>
      <c r="T86" s="121">
        <v>6341427</v>
      </c>
      <c r="U86" s="315">
        <v>102886163.33999999</v>
      </c>
      <c r="V86" s="316">
        <v>0.12164607354264469</v>
      </c>
      <c r="W86" s="148">
        <v>0</v>
      </c>
      <c r="X86" s="334">
        <v>12515697.792178193</v>
      </c>
      <c r="Y86" s="319">
        <v>1.0518130000000001</v>
      </c>
      <c r="Z86" s="335">
        <v>13164173.641884323</v>
      </c>
      <c r="AA86" s="118">
        <v>139243.18826832206</v>
      </c>
      <c r="AB86" s="277">
        <v>4088495.2808336187</v>
      </c>
      <c r="AC86" s="277"/>
      <c r="AD86" s="121">
        <v>4088495</v>
      </c>
      <c r="AE86" s="277">
        <v>10429922</v>
      </c>
      <c r="AF86" s="320">
        <v>10429922.103346886</v>
      </c>
      <c r="AG86" s="418">
        <f>VLOOKUP(B86,IGT!$B$5:$L$129,IGT!$H$1,FALSE)</f>
        <v>2082524.5685133571</v>
      </c>
      <c r="AH86" s="418">
        <f>VLOOKUP(B86,'Tax For Deficit Equity Payment'!$A$8:$J$132,'Tax For Deficit Equity Payment'!$F$1,FALSE)</f>
        <v>0</v>
      </c>
      <c r="AI86" s="418">
        <f>VLOOKUP(B86,'Deficit Equity Payments'!$B$15:$V$144,'Deficit Equity Payments'!$I$1,FALSE)</f>
        <v>0</v>
      </c>
      <c r="AJ86" s="555">
        <f t="shared" si="3"/>
        <v>0.19836425157645185</v>
      </c>
      <c r="AL86" s="418">
        <f>VLOOKUP(B86,IGT!$B$5:$L$129,IGT!$K$1,FALSE)</f>
        <v>1342661.8502257606</v>
      </c>
      <c r="AM86" s="418">
        <f>VLOOKUP(B86,'Tax For Deficit Equity Payment'!$A$8:$J$132,'Tax For Deficit Equity Payment'!$I$1,FALSE)</f>
        <v>0</v>
      </c>
      <c r="AN86" s="555">
        <f t="shared" si="4"/>
        <v>0.10199362958521198</v>
      </c>
    </row>
    <row r="87" spans="1:40" ht="12.75" customHeight="1">
      <c r="A87" s="18">
        <v>76</v>
      </c>
      <c r="B87" s="311">
        <v>3400168</v>
      </c>
      <c r="C87" s="4" t="s">
        <v>61</v>
      </c>
      <c r="D87" s="312">
        <v>43100</v>
      </c>
      <c r="E87" s="313">
        <v>7</v>
      </c>
      <c r="F87" s="104" t="s">
        <v>218</v>
      </c>
      <c r="G87" s="314" t="s">
        <v>238</v>
      </c>
      <c r="H87" s="315">
        <v>0</v>
      </c>
      <c r="I87" s="316">
        <v>0</v>
      </c>
      <c r="J87" s="317">
        <v>0</v>
      </c>
      <c r="K87" s="277">
        <v>0</v>
      </c>
      <c r="L87" s="318">
        <v>1</v>
      </c>
      <c r="M87" s="277">
        <v>0</v>
      </c>
      <c r="N87" s="315">
        <v>0</v>
      </c>
      <c r="O87" s="147">
        <v>1</v>
      </c>
      <c r="P87" s="117">
        <v>1</v>
      </c>
      <c r="Q87" s="119">
        <v>0</v>
      </c>
      <c r="R87" s="120">
        <v>0</v>
      </c>
      <c r="S87" s="277"/>
      <c r="T87" s="121">
        <v>0</v>
      </c>
      <c r="U87" s="315">
        <v>0</v>
      </c>
      <c r="V87" s="316">
        <v>0</v>
      </c>
      <c r="W87" s="148">
        <v>0</v>
      </c>
      <c r="X87" s="248">
        <v>0</v>
      </c>
      <c r="Y87" s="319">
        <v>1</v>
      </c>
      <c r="Z87" s="248">
        <v>0</v>
      </c>
      <c r="AA87" s="118">
        <v>0</v>
      </c>
      <c r="AB87" s="277">
        <v>0</v>
      </c>
      <c r="AC87" s="277"/>
      <c r="AD87" s="121">
        <v>0</v>
      </c>
      <c r="AE87" s="277">
        <v>0</v>
      </c>
      <c r="AF87" s="320">
        <v>0</v>
      </c>
      <c r="AG87" s="418">
        <f>VLOOKUP(B87,IGT!$B$5:$L$129,IGT!$H$1,FALSE)</f>
        <v>0</v>
      </c>
      <c r="AH87" s="418">
        <f>VLOOKUP(B87,'Tax For Deficit Equity Payment'!$A$8:$J$132,'Tax For Deficit Equity Payment'!$F$1,FALSE)</f>
        <v>0</v>
      </c>
      <c r="AI87" s="418">
        <f>VLOOKUP(B87,'Deficit Equity Payments'!$B$15:$V$144,'Deficit Equity Payments'!$I$1,FALSE)</f>
        <v>0</v>
      </c>
      <c r="AJ87" s="555" t="e">
        <f t="shared" si="3"/>
        <v>#DIV/0!</v>
      </c>
      <c r="AL87" s="418">
        <f>VLOOKUP(B87,IGT!$B$5:$L$129,IGT!$K$1,FALSE)</f>
        <v>0</v>
      </c>
      <c r="AM87" s="418">
        <f>VLOOKUP(B87,'Tax For Deficit Equity Payment'!$A$8:$J$132,'Tax For Deficit Equity Payment'!$I$1,FALSE)</f>
        <v>0</v>
      </c>
      <c r="AN87" s="555" t="e">
        <f t="shared" si="4"/>
        <v>#DIV/0!</v>
      </c>
    </row>
    <row r="88" spans="1:40" ht="12.75" customHeight="1">
      <c r="A88" s="18">
        <v>77</v>
      </c>
      <c r="B88" s="311">
        <v>3400171</v>
      </c>
      <c r="C88" s="4" t="s">
        <v>173</v>
      </c>
      <c r="D88" s="312">
        <v>43100</v>
      </c>
      <c r="E88" s="313">
        <v>3</v>
      </c>
      <c r="F88" s="104" t="s">
        <v>213</v>
      </c>
      <c r="G88" s="314" t="s">
        <v>237</v>
      </c>
      <c r="H88" s="315">
        <v>25917217.850000001</v>
      </c>
      <c r="I88" s="316">
        <v>0.353412229332078</v>
      </c>
      <c r="J88" s="317">
        <v>0</v>
      </c>
      <c r="K88" s="277">
        <v>9159461.7384536266</v>
      </c>
      <c r="L88" s="318">
        <v>1.0518130000000001</v>
      </c>
      <c r="M88" s="277">
        <v>9634040.9295081254</v>
      </c>
      <c r="N88" s="315">
        <v>4173067.83</v>
      </c>
      <c r="O88" s="147">
        <v>1</v>
      </c>
      <c r="P88" s="117">
        <v>1</v>
      </c>
      <c r="Q88" s="119">
        <v>4173067.83</v>
      </c>
      <c r="R88" s="120">
        <v>5460973.0995081253</v>
      </c>
      <c r="S88" s="277"/>
      <c r="T88" s="121">
        <v>262912</v>
      </c>
      <c r="U88" s="315">
        <v>28249446.710000001</v>
      </c>
      <c r="V88" s="316">
        <v>0.14001239766673512</v>
      </c>
      <c r="W88" s="148">
        <v>0</v>
      </c>
      <c r="X88" s="248">
        <v>3955272.7666257625</v>
      </c>
      <c r="Y88" s="319">
        <v>1.0518130000000001</v>
      </c>
      <c r="Z88" s="248">
        <v>4160207.3144829436</v>
      </c>
      <c r="AA88" s="118">
        <v>88985.021383793588</v>
      </c>
      <c r="AB88" s="277">
        <v>1337047.2157286766</v>
      </c>
      <c r="AC88" s="277"/>
      <c r="AD88" s="121">
        <v>64371</v>
      </c>
      <c r="AE88" s="277">
        <v>327283</v>
      </c>
      <c r="AF88" s="320">
        <v>6798020.3152368022</v>
      </c>
      <c r="AG88" s="418">
        <f>VLOOKUP(B88,IGT!$B$5:$L$129,IGT!$H$1,FALSE)</f>
        <v>0</v>
      </c>
      <c r="AH88" s="418">
        <f>VLOOKUP(B88,'Tax For Deficit Equity Payment'!$A$8:$J$132,'Tax For Deficit Equity Payment'!$F$1,FALSE)</f>
        <v>1666739.5775783402</v>
      </c>
      <c r="AI88" s="418">
        <f>VLOOKUP(B88,'Deficit Equity Payments'!$B$15:$V$144,'Deficit Equity Payments'!$I$1,FALSE)</f>
        <v>0</v>
      </c>
      <c r="AJ88" s="555">
        <f t="shared" si="3"/>
        <v>0.17300524149459234</v>
      </c>
      <c r="AL88" s="418">
        <f>VLOOKUP(B88,IGT!$B$5:$L$129,IGT!$K$1,FALSE)</f>
        <v>0</v>
      </c>
      <c r="AM88" s="418">
        <f>VLOOKUP(B88,'Tax For Deficit Equity Payment'!$A$8:$J$132,'Tax For Deficit Equity Payment'!$I$1,FALSE)</f>
        <v>1252871.484045299</v>
      </c>
      <c r="AN88" s="555">
        <f t="shared" si="4"/>
        <v>0.30115602164432365</v>
      </c>
    </row>
    <row r="89" spans="1:40" ht="12.75" customHeight="1">
      <c r="A89" s="18">
        <v>78</v>
      </c>
      <c r="B89" s="311">
        <v>3400173</v>
      </c>
      <c r="C89" s="4" t="s">
        <v>174</v>
      </c>
      <c r="D89" s="312">
        <v>43008</v>
      </c>
      <c r="E89" s="313">
        <v>3</v>
      </c>
      <c r="F89" s="104" t="s">
        <v>213</v>
      </c>
      <c r="G89" s="314" t="s">
        <v>237</v>
      </c>
      <c r="H89" s="315">
        <v>20173426.399999999</v>
      </c>
      <c r="I89" s="316">
        <v>0.28994454047233903</v>
      </c>
      <c r="J89" s="317">
        <v>0</v>
      </c>
      <c r="K89" s="277">
        <v>5849174.8473005518</v>
      </c>
      <c r="L89" s="318">
        <v>1.0572919999999999</v>
      </c>
      <c r="M89" s="277">
        <v>6184285.7726520943</v>
      </c>
      <c r="N89" s="315">
        <v>2543286.02</v>
      </c>
      <c r="O89" s="147">
        <v>1</v>
      </c>
      <c r="P89" s="117">
        <v>1</v>
      </c>
      <c r="Q89" s="119">
        <v>2543286.02</v>
      </c>
      <c r="R89" s="120">
        <v>3640999.7526520942</v>
      </c>
      <c r="S89" s="277"/>
      <c r="T89" s="121">
        <v>175292</v>
      </c>
      <c r="U89" s="315">
        <v>34318912.130000003</v>
      </c>
      <c r="V89" s="316">
        <v>0.10970977488184284</v>
      </c>
      <c r="W89" s="148">
        <v>0</v>
      </c>
      <c r="X89" s="248">
        <v>3765120.1239720462</v>
      </c>
      <c r="Y89" s="319">
        <v>1.0572919999999999</v>
      </c>
      <c r="Z89" s="248">
        <v>3980831.3861146523</v>
      </c>
      <c r="AA89" s="118">
        <v>101533.22086614334</v>
      </c>
      <c r="AB89" s="277">
        <v>1295782.6367005389</v>
      </c>
      <c r="AC89" s="277"/>
      <c r="AD89" s="121">
        <v>62384</v>
      </c>
      <c r="AE89" s="277">
        <v>237676</v>
      </c>
      <c r="AF89" s="320">
        <v>4936782.3893526327</v>
      </c>
      <c r="AG89" s="418">
        <f>VLOOKUP(B89,IGT!$B$5:$L$129,IGT!$H$1,FALSE)</f>
        <v>0</v>
      </c>
      <c r="AH89" s="418">
        <f>VLOOKUP(B89,'Tax For Deficit Equity Payment'!$A$8:$J$132,'Tax For Deficit Equity Payment'!$F$1,FALSE)</f>
        <v>2075072.6564735402</v>
      </c>
      <c r="AI89" s="418">
        <f>VLOOKUP(B89,'Deficit Equity Payments'!$B$15:$V$144,'Deficit Equity Payments'!$I$1,FALSE)</f>
        <v>0</v>
      </c>
      <c r="AJ89" s="555">
        <f t="shared" si="3"/>
        <v>0.3355395809245823</v>
      </c>
      <c r="AL89" s="418">
        <f>VLOOKUP(B89,IGT!$B$5:$L$129,IGT!$K$1,FALSE)</f>
        <v>0</v>
      </c>
      <c r="AM89" s="418">
        <f>VLOOKUP(B89,'Tax For Deficit Equity Payment'!$A$8:$J$132,'Tax For Deficit Equity Payment'!$I$1,FALSE)</f>
        <v>1349611.6371407793</v>
      </c>
      <c r="AN89" s="555">
        <f t="shared" si="4"/>
        <v>0.33902758148669526</v>
      </c>
    </row>
    <row r="90" spans="1:40" ht="12.75" customHeight="1">
      <c r="A90" s="18">
        <v>79</v>
      </c>
      <c r="B90" s="321">
        <v>3400183</v>
      </c>
      <c r="C90" s="322" t="s">
        <v>175</v>
      </c>
      <c r="D90" s="323">
        <v>43100</v>
      </c>
      <c r="E90" s="324">
        <v>3</v>
      </c>
      <c r="F90" s="132" t="s">
        <v>213</v>
      </c>
      <c r="G90" s="325" t="s">
        <v>237</v>
      </c>
      <c r="H90" s="326">
        <v>14145254.9</v>
      </c>
      <c r="I90" s="327">
        <v>0.37798244488132993</v>
      </c>
      <c r="J90" s="328">
        <v>0</v>
      </c>
      <c r="K90" s="329">
        <v>5346658.0305716125</v>
      </c>
      <c r="L90" s="330">
        <v>1.0518130000000001</v>
      </c>
      <c r="M90" s="329">
        <v>5623684.4231096199</v>
      </c>
      <c r="N90" s="326">
        <v>2478286.2000000002</v>
      </c>
      <c r="O90" s="149">
        <v>1.0395792432149715</v>
      </c>
      <c r="P90" s="126">
        <v>1</v>
      </c>
      <c r="Q90" s="127">
        <v>2576374.8922661077</v>
      </c>
      <c r="R90" s="122">
        <v>3047309.5308435122</v>
      </c>
      <c r="S90" s="277"/>
      <c r="T90" s="123">
        <v>146709</v>
      </c>
      <c r="U90" s="326">
        <v>19123244.300000001</v>
      </c>
      <c r="V90" s="327">
        <v>0.15037480842574985</v>
      </c>
      <c r="W90" s="150">
        <v>0</v>
      </c>
      <c r="X90" s="331">
        <v>2875654.1980913128</v>
      </c>
      <c r="Y90" s="332">
        <v>1.0518130000000001</v>
      </c>
      <c r="Z90" s="331">
        <v>3024650.4690570184</v>
      </c>
      <c r="AA90" s="128">
        <v>62321.407950848166</v>
      </c>
      <c r="AB90" s="329">
        <v>969716.54866795358</v>
      </c>
      <c r="AC90" s="277"/>
      <c r="AD90" s="123">
        <v>46686</v>
      </c>
      <c r="AE90" s="329">
        <v>193395</v>
      </c>
      <c r="AF90" s="333">
        <v>4017026.0795114655</v>
      </c>
      <c r="AG90" s="418">
        <f>VLOOKUP(B90,IGT!$B$5:$L$129,IGT!$H$1,FALSE)</f>
        <v>0</v>
      </c>
      <c r="AH90" s="418">
        <f>VLOOKUP(B90,'Tax For Deficit Equity Payment'!$A$8:$J$132,'Tax For Deficit Equity Payment'!$F$1,FALSE)</f>
        <v>1178079.7928406431</v>
      </c>
      <c r="AI90" s="418">
        <f>VLOOKUP(B90,'Deficit Equity Payments'!$B$15:$V$144,'Deficit Equity Payments'!$I$1,FALSE)</f>
        <v>0</v>
      </c>
      <c r="AJ90" s="555">
        <f t="shared" si="3"/>
        <v>0.2094854021323663</v>
      </c>
      <c r="AL90" s="418">
        <f>VLOOKUP(B90,IGT!$B$5:$L$129,IGT!$K$1,FALSE)</f>
        <v>0</v>
      </c>
      <c r="AM90" s="418">
        <f>VLOOKUP(B90,'Tax For Deficit Equity Payment'!$A$8:$J$132,'Tax For Deficit Equity Payment'!$I$1,FALSE)</f>
        <v>1081573.4048325913</v>
      </c>
      <c r="AN90" s="555">
        <f t="shared" si="4"/>
        <v>0.35758624538516959</v>
      </c>
    </row>
    <row r="91" spans="1:40" ht="12.75" customHeight="1">
      <c r="A91" s="18">
        <v>80</v>
      </c>
      <c r="B91" s="311">
        <v>3400184</v>
      </c>
      <c r="C91" s="4" t="s">
        <v>60</v>
      </c>
      <c r="D91" s="312">
        <v>42947</v>
      </c>
      <c r="E91" s="313">
        <v>3</v>
      </c>
      <c r="F91" s="104" t="s">
        <v>213</v>
      </c>
      <c r="G91" s="313" t="s">
        <v>237</v>
      </c>
      <c r="H91" s="315">
        <v>16185857.359999999</v>
      </c>
      <c r="I91" s="316">
        <v>0.31193542612790448</v>
      </c>
      <c r="J91" s="317">
        <v>0</v>
      </c>
      <c r="K91" s="277">
        <v>5048942.3128370792</v>
      </c>
      <c r="L91" s="318">
        <v>1.061901</v>
      </c>
      <c r="M91" s="277">
        <v>5361476.8909440069</v>
      </c>
      <c r="N91" s="315">
        <v>2455624.7000000002</v>
      </c>
      <c r="O91" s="147">
        <v>1</v>
      </c>
      <c r="P91" s="117">
        <v>1</v>
      </c>
      <c r="Q91" s="119">
        <v>2455624.7000000002</v>
      </c>
      <c r="R91" s="129">
        <v>2905852.1909440067</v>
      </c>
      <c r="S91" s="277"/>
      <c r="T91" s="121">
        <v>139899</v>
      </c>
      <c r="U91" s="315">
        <v>29313097.889999997</v>
      </c>
      <c r="V91" s="316">
        <v>0.17280249579799084</v>
      </c>
      <c r="W91" s="148">
        <v>0</v>
      </c>
      <c r="X91" s="334">
        <v>5065376.4749628184</v>
      </c>
      <c r="Y91" s="319">
        <v>1.061901</v>
      </c>
      <c r="Z91" s="335">
        <v>5378928.3441394921</v>
      </c>
      <c r="AA91" s="118">
        <v>107199.59525035154</v>
      </c>
      <c r="AB91" s="277">
        <v>1720878.0984921991</v>
      </c>
      <c r="AC91" s="277"/>
      <c r="AD91" s="121">
        <v>82850</v>
      </c>
      <c r="AE91" s="277">
        <v>222749</v>
      </c>
      <c r="AF91" s="320">
        <v>4626730.2894362062</v>
      </c>
      <c r="AG91" s="418">
        <f>VLOOKUP(B91,IGT!$B$5:$L$129,IGT!$H$1,FALSE)</f>
        <v>0</v>
      </c>
      <c r="AH91" s="418">
        <f>VLOOKUP(B91,'Tax For Deficit Equity Payment'!$A$8:$J$132,'Tax For Deficit Equity Payment'!$F$1,FALSE)</f>
        <v>841287.82009194989</v>
      </c>
      <c r="AI91" s="418">
        <f>VLOOKUP(B91,'Deficit Equity Payments'!$B$15:$V$144,'Deficit Equity Payments'!$I$1,FALSE)</f>
        <v>0</v>
      </c>
      <c r="AJ91" s="555">
        <f t="shared" si="3"/>
        <v>0.15691344702295687</v>
      </c>
      <c r="AL91" s="418">
        <f>VLOOKUP(B91,IGT!$B$5:$L$129,IGT!$K$1,FALSE)</f>
        <v>0</v>
      </c>
      <c r="AM91" s="418">
        <f>VLOOKUP(B91,'Tax For Deficit Equity Payment'!$A$8:$J$132,'Tax For Deficit Equity Payment'!$I$1,FALSE)</f>
        <v>1127188.3242620183</v>
      </c>
      <c r="AN91" s="555">
        <f t="shared" si="4"/>
        <v>0.20955630046459434</v>
      </c>
    </row>
    <row r="92" spans="1:40" s="151" customFormat="1" ht="12.75" customHeight="1">
      <c r="A92" s="18">
        <v>81</v>
      </c>
      <c r="B92" s="311">
        <v>3400186</v>
      </c>
      <c r="C92" s="4" t="s">
        <v>278</v>
      </c>
      <c r="D92" s="312">
        <v>43008</v>
      </c>
      <c r="E92" s="313">
        <v>4</v>
      </c>
      <c r="F92" s="104" t="s">
        <v>212</v>
      </c>
      <c r="G92" s="314" t="s">
        <v>237</v>
      </c>
      <c r="H92" s="315">
        <v>7947032.46</v>
      </c>
      <c r="I92" s="316">
        <v>0.49470226246252402</v>
      </c>
      <c r="J92" s="317">
        <v>0</v>
      </c>
      <c r="K92" s="277">
        <v>3931414.9378251177</v>
      </c>
      <c r="L92" s="318">
        <v>1.0572919999999999</v>
      </c>
      <c r="M92" s="277">
        <v>4156653.5624429937</v>
      </c>
      <c r="N92" s="315">
        <v>1726092.9300000002</v>
      </c>
      <c r="O92" s="147">
        <v>1</v>
      </c>
      <c r="P92" s="117">
        <v>1</v>
      </c>
      <c r="Q92" s="119">
        <v>1726092.9300000002</v>
      </c>
      <c r="R92" s="120">
        <v>2430560.6324429936</v>
      </c>
      <c r="S92" s="277"/>
      <c r="T92" s="121">
        <v>2430561</v>
      </c>
      <c r="U92" s="315">
        <v>17754953.690000001</v>
      </c>
      <c r="V92" s="316">
        <v>0.21977390659430243</v>
      </c>
      <c r="W92" s="148">
        <v>0</v>
      </c>
      <c r="X92" s="248">
        <v>3902075.5338522256</v>
      </c>
      <c r="Y92" s="319">
        <v>1.0572919999999999</v>
      </c>
      <c r="Z92" s="248">
        <v>4125633.245337687</v>
      </c>
      <c r="AA92" s="118">
        <v>38186.81075925842</v>
      </c>
      <c r="AB92" s="277">
        <v>1275876.7843605645</v>
      </c>
      <c r="AC92" s="277"/>
      <c r="AD92" s="121">
        <v>1275877</v>
      </c>
      <c r="AE92" s="277">
        <v>3706438</v>
      </c>
      <c r="AF92" s="320">
        <v>3706437.4168035584</v>
      </c>
      <c r="AG92" s="418">
        <f>VLOOKUP(B92,IGT!$B$5:$L$129,IGT!$H$1,FALSE)</f>
        <v>798196.11169427913</v>
      </c>
      <c r="AH92" s="418">
        <f>VLOOKUP(B92,'Tax For Deficit Equity Payment'!$A$8:$J$132,'Tax For Deficit Equity Payment'!$F$1,FALSE)</f>
        <v>0</v>
      </c>
      <c r="AI92" s="418">
        <f>VLOOKUP(B92,'Deficit Equity Payments'!$B$15:$V$144,'Deficit Equity Payments'!$I$1,FALSE)</f>
        <v>0</v>
      </c>
      <c r="AJ92" s="555">
        <f t="shared" si="3"/>
        <v>0.19202853923316973</v>
      </c>
      <c r="AL92" s="418">
        <f>VLOOKUP(B92,IGT!$B$5:$L$129,IGT!$K$1,FALSE)</f>
        <v>418997.93598400941</v>
      </c>
      <c r="AM92" s="418">
        <f>VLOOKUP(B92,'Tax For Deficit Equity Payment'!$A$8:$J$132,'Tax For Deficit Equity Payment'!$I$1,FALSE)</f>
        <v>0</v>
      </c>
      <c r="AN92" s="555">
        <f t="shared" si="4"/>
        <v>0.10155966637546185</v>
      </c>
    </row>
    <row r="93" spans="1:40" ht="12.75" customHeight="1">
      <c r="A93" s="18">
        <v>82</v>
      </c>
      <c r="B93" s="311">
        <v>3400187</v>
      </c>
      <c r="C93" s="4" t="s">
        <v>284</v>
      </c>
      <c r="D93" s="312">
        <v>42916</v>
      </c>
      <c r="E93" s="313">
        <v>3</v>
      </c>
      <c r="F93" s="104" t="s">
        <v>213</v>
      </c>
      <c r="G93" s="314" t="s">
        <v>237</v>
      </c>
      <c r="H93" s="315">
        <v>398498.04</v>
      </c>
      <c r="I93" s="316">
        <v>0.63553142048391709</v>
      </c>
      <c r="J93" s="317">
        <v>0</v>
      </c>
      <c r="K93" s="277">
        <v>253258.02542125681</v>
      </c>
      <c r="L93" s="318">
        <v>1.0646850000000001</v>
      </c>
      <c r="M93" s="277">
        <v>269640.02079563081</v>
      </c>
      <c r="N93" s="315">
        <v>51488.02</v>
      </c>
      <c r="O93" s="147">
        <v>1</v>
      </c>
      <c r="P93" s="117">
        <v>1</v>
      </c>
      <c r="Q93" s="119">
        <v>51488.02</v>
      </c>
      <c r="R93" s="120">
        <v>218152.00079563083</v>
      </c>
      <c r="S93" s="277"/>
      <c r="T93" s="121">
        <v>10503</v>
      </c>
      <c r="U93" s="315">
        <v>10450600.1</v>
      </c>
      <c r="V93" s="316">
        <v>0.23494199698594609</v>
      </c>
      <c r="W93" s="148">
        <v>0</v>
      </c>
      <c r="X93" s="248">
        <v>2455284.8571955278</v>
      </c>
      <c r="Y93" s="319">
        <v>1.0646850000000001</v>
      </c>
      <c r="Z93" s="248">
        <v>2614104.9581832206</v>
      </c>
      <c r="AA93" s="118">
        <v>50142.923880437775</v>
      </c>
      <c r="AB93" s="277">
        <v>834374.41133540391</v>
      </c>
      <c r="AC93" s="277"/>
      <c r="AD93" s="121">
        <v>40170</v>
      </c>
      <c r="AE93" s="277">
        <v>50673</v>
      </c>
      <c r="AF93" s="320">
        <v>1052526.4121310348</v>
      </c>
      <c r="AG93" s="418">
        <f>VLOOKUP(B93,IGT!$B$5:$L$129,IGT!$H$1,FALSE)</f>
        <v>0</v>
      </c>
      <c r="AH93" s="418">
        <f>VLOOKUP(B93,'Tax For Deficit Equity Payment'!$A$8:$J$132,'Tax For Deficit Equity Payment'!$F$1,FALSE)</f>
        <v>90563.214052202136</v>
      </c>
      <c r="AI93" s="418">
        <f>VLOOKUP(B93,'Deficit Equity Payments'!$B$15:$V$144,'Deficit Equity Payments'!$I$1,FALSE)</f>
        <v>1626</v>
      </c>
      <c r="AJ93" s="555">
        <f t="shared" si="3"/>
        <v>0.34189737035391871</v>
      </c>
      <c r="AL93" s="418">
        <f>VLOOKUP(B93,IGT!$B$5:$L$129,IGT!$K$1,FALSE)</f>
        <v>0</v>
      </c>
      <c r="AM93" s="418">
        <f>VLOOKUP(B93,'Tax For Deficit Equity Payment'!$A$8:$J$132,'Tax For Deficit Equity Payment'!$I$1,FALSE)</f>
        <v>778744.15686740319</v>
      </c>
      <c r="AN93" s="555">
        <f t="shared" si="4"/>
        <v>0.29790087594976422</v>
      </c>
    </row>
    <row r="94" spans="1:40" ht="12.75" customHeight="1">
      <c r="A94" s="18">
        <v>83</v>
      </c>
      <c r="B94" s="311">
        <v>3400188</v>
      </c>
      <c r="C94" s="4" t="s">
        <v>351</v>
      </c>
      <c r="D94" s="312">
        <v>43008</v>
      </c>
      <c r="E94" s="313">
        <v>4</v>
      </c>
      <c r="F94" s="104" t="s">
        <v>212</v>
      </c>
      <c r="G94" s="314" t="s">
        <v>237</v>
      </c>
      <c r="H94" s="315">
        <v>1948291</v>
      </c>
      <c r="I94" s="316">
        <v>0.41043600006622682</v>
      </c>
      <c r="J94" s="317">
        <v>0</v>
      </c>
      <c r="K94" s="277">
        <v>799648.76500502916</v>
      </c>
      <c r="L94" s="318">
        <v>1.0572919999999999</v>
      </c>
      <c r="M94" s="277">
        <v>845462.2420496972</v>
      </c>
      <c r="N94" s="315">
        <v>405869.59</v>
      </c>
      <c r="O94" s="147">
        <v>1</v>
      </c>
      <c r="P94" s="117">
        <v>1</v>
      </c>
      <c r="Q94" s="119">
        <v>405869.59</v>
      </c>
      <c r="R94" s="120">
        <v>439592.65204969718</v>
      </c>
      <c r="S94" s="277"/>
      <c r="T94" s="121">
        <v>439593</v>
      </c>
      <c r="U94" s="315">
        <v>21167458.869999997</v>
      </c>
      <c r="V94" s="316">
        <v>0.26923335130885134</v>
      </c>
      <c r="W94" s="148">
        <v>0</v>
      </c>
      <c r="X94" s="248">
        <v>5698985.8902623709</v>
      </c>
      <c r="Y94" s="319">
        <v>1.0572919999999999</v>
      </c>
      <c r="Z94" s="248">
        <v>6025492.1898872824</v>
      </c>
      <c r="AA94" s="118">
        <v>83591.673720961524</v>
      </c>
      <c r="AB94" s="277">
        <v>1891239.3306871462</v>
      </c>
      <c r="AC94" s="277"/>
      <c r="AD94" s="121">
        <v>1891239</v>
      </c>
      <c r="AE94" s="277">
        <v>2330832</v>
      </c>
      <c r="AF94" s="320">
        <v>2330831.9827368432</v>
      </c>
      <c r="AG94" s="418">
        <f>VLOOKUP(B94,IGT!$B$5:$L$129,IGT!$H$1,FALSE)</f>
        <v>144362.22693312058</v>
      </c>
      <c r="AH94" s="418">
        <f>VLOOKUP(B94,'Tax For Deficit Equity Payment'!$A$8:$J$132,'Tax For Deficit Equity Payment'!$F$1,FALSE)</f>
        <v>0</v>
      </c>
      <c r="AI94" s="418">
        <f>VLOOKUP(B94,'Deficit Equity Payments'!$B$15:$V$144,'Deficit Equity Payments'!$I$1,FALSE)</f>
        <v>0</v>
      </c>
      <c r="AJ94" s="555">
        <f t="shared" si="3"/>
        <v>0.17074946668598218</v>
      </c>
      <c r="AL94" s="418">
        <f>VLOOKUP(B94,IGT!$B$5:$L$129,IGT!$K$1,FALSE)</f>
        <v>621082.99619765882</v>
      </c>
      <c r="AM94" s="418">
        <f>VLOOKUP(B94,'Tax For Deficit Equity Payment'!$A$8:$J$132,'Tax For Deficit Equity Payment'!$I$1,FALSE)</f>
        <v>0</v>
      </c>
      <c r="AN94" s="555">
        <f t="shared" si="4"/>
        <v>0.10307589432113716</v>
      </c>
    </row>
    <row r="95" spans="1:40" ht="12.75" customHeight="1">
      <c r="A95" s="18">
        <v>84</v>
      </c>
      <c r="B95" s="321">
        <v>3401303</v>
      </c>
      <c r="C95" s="322" t="s">
        <v>62</v>
      </c>
      <c r="D95" s="323">
        <v>43008</v>
      </c>
      <c r="E95" s="324">
        <v>1</v>
      </c>
      <c r="F95" s="132" t="s">
        <v>216</v>
      </c>
      <c r="G95" s="324" t="s">
        <v>238</v>
      </c>
      <c r="H95" s="326">
        <v>206811</v>
      </c>
      <c r="I95" s="327">
        <v>0.56634966599756487</v>
      </c>
      <c r="J95" s="328">
        <v>0</v>
      </c>
      <c r="K95" s="329">
        <v>117127.34077462238</v>
      </c>
      <c r="L95" s="330">
        <v>1.0572919999999999</v>
      </c>
      <c r="M95" s="329">
        <v>123837.80038228203</v>
      </c>
      <c r="N95" s="326">
        <v>46043.9</v>
      </c>
      <c r="O95" s="149">
        <v>1</v>
      </c>
      <c r="P95" s="126">
        <v>1</v>
      </c>
      <c r="Q95" s="127">
        <v>46043.9</v>
      </c>
      <c r="R95" s="337">
        <v>77793.900382282038</v>
      </c>
      <c r="S95" s="277"/>
      <c r="T95" s="123">
        <v>0</v>
      </c>
      <c r="U95" s="326">
        <v>6507576.8399999999</v>
      </c>
      <c r="V95" s="327">
        <v>0.20687565739237476</v>
      </c>
      <c r="W95" s="150">
        <v>0</v>
      </c>
      <c r="X95" s="338">
        <v>1346259.2368063927</v>
      </c>
      <c r="Y95" s="332">
        <v>1.0572919999999999</v>
      </c>
      <c r="Z95" s="259">
        <v>1423389.1210015044</v>
      </c>
      <c r="AA95" s="128">
        <v>0</v>
      </c>
      <c r="AB95" s="329">
        <v>0</v>
      </c>
      <c r="AC95" s="277"/>
      <c r="AD95" s="123">
        <v>0</v>
      </c>
      <c r="AE95" s="329">
        <v>0</v>
      </c>
      <c r="AF95" s="333">
        <v>77793.900382282038</v>
      </c>
      <c r="AG95" s="418">
        <f>VLOOKUP(B95,IGT!$B$5:$L$129,IGT!$H$1,FALSE)</f>
        <v>0</v>
      </c>
      <c r="AH95" s="418">
        <f>VLOOKUP(B95,'Tax For Deficit Equity Payment'!$A$8:$J$132,'Tax For Deficit Equity Payment'!$F$1,FALSE)</f>
        <v>0</v>
      </c>
      <c r="AI95" s="418">
        <f>VLOOKUP(B95,'Deficit Equity Payments'!$B$15:$V$144,'Deficit Equity Payments'!$I$1,FALSE)</f>
        <v>0</v>
      </c>
      <c r="AJ95" s="555">
        <f t="shared" si="3"/>
        <v>0</v>
      </c>
      <c r="AL95" s="418">
        <f>VLOOKUP(B95,IGT!$B$5:$L$129,IGT!$K$1,FALSE)</f>
        <v>0</v>
      </c>
      <c r="AM95" s="418">
        <f>VLOOKUP(B95,'Tax For Deficit Equity Payment'!$A$8:$J$132,'Tax For Deficit Equity Payment'!$I$1,FALSE)</f>
        <v>0</v>
      </c>
      <c r="AN95" s="555">
        <f t="shared" si="4"/>
        <v>0</v>
      </c>
    </row>
    <row r="96" spans="1:40" ht="12.75" customHeight="1">
      <c r="A96" s="18">
        <v>85</v>
      </c>
      <c r="B96" s="311">
        <v>3401304</v>
      </c>
      <c r="C96" s="4" t="s">
        <v>279</v>
      </c>
      <c r="D96" s="312">
        <v>43008</v>
      </c>
      <c r="E96" s="313">
        <v>5</v>
      </c>
      <c r="F96" s="104" t="s">
        <v>217</v>
      </c>
      <c r="G96" s="314" t="s">
        <v>238</v>
      </c>
      <c r="H96" s="315">
        <v>222807.45</v>
      </c>
      <c r="I96" s="316">
        <v>0.61096649358965438</v>
      </c>
      <c r="J96" s="317">
        <v>0</v>
      </c>
      <c r="K96" s="277">
        <v>136127.88647215226</v>
      </c>
      <c r="L96" s="318">
        <v>1.0572919999999999</v>
      </c>
      <c r="M96" s="277">
        <v>143926.9253439148</v>
      </c>
      <c r="N96" s="315">
        <v>42042.25</v>
      </c>
      <c r="O96" s="147">
        <v>1</v>
      </c>
      <c r="P96" s="117">
        <v>1</v>
      </c>
      <c r="Q96" s="119">
        <v>42042.25</v>
      </c>
      <c r="R96" s="120">
        <v>101884.6753439148</v>
      </c>
      <c r="S96" s="277"/>
      <c r="T96" s="121">
        <v>0</v>
      </c>
      <c r="U96" s="315">
        <v>4379876.7300000004</v>
      </c>
      <c r="V96" s="316">
        <v>0.39368671868641514</v>
      </c>
      <c r="W96" s="148">
        <v>0</v>
      </c>
      <c r="X96" s="248">
        <v>1724299.298084686</v>
      </c>
      <c r="Y96" s="319">
        <v>1.0572919999999999</v>
      </c>
      <c r="Z96" s="248">
        <v>1823087.8534705536</v>
      </c>
      <c r="AA96" s="118">
        <v>0</v>
      </c>
      <c r="AB96" s="277">
        <v>0</v>
      </c>
      <c r="AC96" s="277"/>
      <c r="AD96" s="121">
        <v>0</v>
      </c>
      <c r="AE96" s="277">
        <v>0</v>
      </c>
      <c r="AF96" s="320">
        <v>101884.6753439148</v>
      </c>
      <c r="AG96" s="418">
        <f>VLOOKUP(B96,IGT!$B$5:$L$129,IGT!$H$1,FALSE)</f>
        <v>0</v>
      </c>
      <c r="AH96" s="418">
        <f>VLOOKUP(B96,'Tax For Deficit Equity Payment'!$A$8:$J$132,'Tax For Deficit Equity Payment'!$F$1,FALSE)</f>
        <v>0</v>
      </c>
      <c r="AI96" s="418">
        <f>VLOOKUP(B96,'Deficit Equity Payments'!$B$15:$V$144,'Deficit Equity Payments'!$I$1,FALSE)</f>
        <v>0</v>
      </c>
      <c r="AJ96" s="555">
        <f t="shared" si="3"/>
        <v>0</v>
      </c>
      <c r="AL96" s="418">
        <f>VLOOKUP(B96,IGT!$B$5:$L$129,IGT!$K$1,FALSE)</f>
        <v>0</v>
      </c>
      <c r="AM96" s="418">
        <f>VLOOKUP(B96,'Tax For Deficit Equity Payment'!$A$8:$J$132,'Tax For Deficit Equity Payment'!$I$1,FALSE)</f>
        <v>0</v>
      </c>
      <c r="AN96" s="555">
        <f t="shared" si="4"/>
        <v>0</v>
      </c>
    </row>
    <row r="97" spans="1:40" ht="12.75" customHeight="1">
      <c r="A97" s="18">
        <v>86</v>
      </c>
      <c r="B97" s="311">
        <v>3401305</v>
      </c>
      <c r="C97" s="4" t="s">
        <v>295</v>
      </c>
      <c r="D97" s="312">
        <v>42947</v>
      </c>
      <c r="E97" s="313">
        <v>1</v>
      </c>
      <c r="F97" s="104" t="s">
        <v>216</v>
      </c>
      <c r="G97" s="314" t="s">
        <v>238</v>
      </c>
      <c r="H97" s="315">
        <v>214739.81</v>
      </c>
      <c r="I97" s="316">
        <v>0.6784519016082361</v>
      </c>
      <c r="J97" s="317">
        <v>0</v>
      </c>
      <c r="K97" s="277">
        <v>145690.63244549133</v>
      </c>
      <c r="L97" s="318">
        <v>1.061901</v>
      </c>
      <c r="M97" s="277">
        <v>154709.02828449968</v>
      </c>
      <c r="N97" s="315">
        <v>50598.98</v>
      </c>
      <c r="O97" s="147">
        <v>1</v>
      </c>
      <c r="P97" s="117">
        <v>1</v>
      </c>
      <c r="Q97" s="119">
        <v>50598.98</v>
      </c>
      <c r="R97" s="120">
        <v>104110.04828449967</v>
      </c>
      <c r="S97" s="277"/>
      <c r="T97" s="121">
        <v>0</v>
      </c>
      <c r="U97" s="315">
        <v>4225359.43</v>
      </c>
      <c r="V97" s="316">
        <v>0.3609968267915486</v>
      </c>
      <c r="W97" s="148">
        <v>0</v>
      </c>
      <c r="X97" s="248">
        <v>1525341.3462837464</v>
      </c>
      <c r="Y97" s="319">
        <v>1.061901</v>
      </c>
      <c r="Z97" s="248">
        <v>1619761.5009600567</v>
      </c>
      <c r="AA97" s="118">
        <v>0</v>
      </c>
      <c r="AB97" s="277">
        <v>0</v>
      </c>
      <c r="AC97" s="277"/>
      <c r="AD97" s="121">
        <v>0</v>
      </c>
      <c r="AE97" s="277">
        <v>0</v>
      </c>
      <c r="AF97" s="320">
        <v>104110.04828449967</v>
      </c>
      <c r="AG97" s="418">
        <f>VLOOKUP(B97,IGT!$B$5:$L$129,IGT!$H$1,FALSE)</f>
        <v>0</v>
      </c>
      <c r="AH97" s="418">
        <f>VLOOKUP(B97,'Tax For Deficit Equity Payment'!$A$8:$J$132,'Tax For Deficit Equity Payment'!$F$1,FALSE)</f>
        <v>0</v>
      </c>
      <c r="AI97" s="418">
        <f>VLOOKUP(B97,'Deficit Equity Payments'!$B$15:$V$144,'Deficit Equity Payments'!$I$1,FALSE)</f>
        <v>0</v>
      </c>
      <c r="AJ97" s="555">
        <f t="shared" si="3"/>
        <v>0</v>
      </c>
      <c r="AL97" s="418">
        <f>VLOOKUP(B97,IGT!$B$5:$L$129,IGT!$K$1,FALSE)</f>
        <v>0</v>
      </c>
      <c r="AM97" s="418">
        <f>VLOOKUP(B97,'Tax For Deficit Equity Payment'!$A$8:$J$132,'Tax For Deficit Equity Payment'!$I$1,FALSE)</f>
        <v>0</v>
      </c>
      <c r="AN97" s="555">
        <f t="shared" si="4"/>
        <v>0</v>
      </c>
    </row>
    <row r="98" spans="1:40" ht="12.75" customHeight="1">
      <c r="A98" s="18">
        <v>87</v>
      </c>
      <c r="B98" s="311">
        <v>3401307</v>
      </c>
      <c r="C98" s="4" t="s">
        <v>63</v>
      </c>
      <c r="D98" s="312">
        <v>43008</v>
      </c>
      <c r="E98" s="313">
        <v>5</v>
      </c>
      <c r="F98" s="104" t="s">
        <v>217</v>
      </c>
      <c r="G98" s="314" t="s">
        <v>238</v>
      </c>
      <c r="H98" s="315">
        <v>494179.89</v>
      </c>
      <c r="I98" s="316">
        <v>0.61714640576098179</v>
      </c>
      <c r="J98" s="317">
        <v>0</v>
      </c>
      <c r="K98" s="277">
        <v>304981.34291285736</v>
      </c>
      <c r="L98" s="318">
        <v>1.0572919999999999</v>
      </c>
      <c r="M98" s="277">
        <v>322454.33401102078</v>
      </c>
      <c r="N98" s="315">
        <v>133090.16</v>
      </c>
      <c r="O98" s="147">
        <v>1</v>
      </c>
      <c r="P98" s="117">
        <v>1</v>
      </c>
      <c r="Q98" s="119">
        <v>133090.16</v>
      </c>
      <c r="R98" s="120">
        <v>189364.17401102078</v>
      </c>
      <c r="S98" s="277"/>
      <c r="T98" s="121">
        <v>0</v>
      </c>
      <c r="U98" s="315">
        <v>6696514.8100000005</v>
      </c>
      <c r="V98" s="316">
        <v>0.29101201587108028</v>
      </c>
      <c r="W98" s="148">
        <v>0</v>
      </c>
      <c r="X98" s="248">
        <v>1948766.2741686443</v>
      </c>
      <c r="Y98" s="319">
        <v>1.0572919999999999</v>
      </c>
      <c r="Z98" s="248">
        <v>2060414.991548314</v>
      </c>
      <c r="AA98" s="118">
        <v>0</v>
      </c>
      <c r="AB98" s="277">
        <v>0</v>
      </c>
      <c r="AC98" s="277"/>
      <c r="AD98" s="121">
        <v>0</v>
      </c>
      <c r="AE98" s="277">
        <v>0</v>
      </c>
      <c r="AF98" s="320">
        <v>189364.17401102078</v>
      </c>
      <c r="AG98" s="418">
        <f>VLOOKUP(B98,IGT!$B$5:$L$129,IGT!$H$1,FALSE)</f>
        <v>0</v>
      </c>
      <c r="AH98" s="418">
        <f>VLOOKUP(B98,'Tax For Deficit Equity Payment'!$A$8:$J$132,'Tax For Deficit Equity Payment'!$F$1,FALSE)</f>
        <v>0</v>
      </c>
      <c r="AI98" s="418">
        <f>VLOOKUP(B98,'Deficit Equity Payments'!$B$15:$V$144,'Deficit Equity Payments'!$I$1,FALSE)</f>
        <v>0</v>
      </c>
      <c r="AJ98" s="555">
        <f t="shared" si="3"/>
        <v>0</v>
      </c>
      <c r="AL98" s="418">
        <f>VLOOKUP(B98,IGT!$B$5:$L$129,IGT!$K$1,FALSE)</f>
        <v>0</v>
      </c>
      <c r="AM98" s="418">
        <f>VLOOKUP(B98,'Tax For Deficit Equity Payment'!$A$8:$J$132,'Tax For Deficit Equity Payment'!$I$1,FALSE)</f>
        <v>0</v>
      </c>
      <c r="AN98" s="555">
        <f t="shared" si="4"/>
        <v>0</v>
      </c>
    </row>
    <row r="99" spans="1:40" ht="12.75" customHeight="1">
      <c r="A99" s="18">
        <v>88</v>
      </c>
      <c r="B99" s="311">
        <v>3401311</v>
      </c>
      <c r="C99" s="4" t="s">
        <v>64</v>
      </c>
      <c r="D99" s="312">
        <v>42916</v>
      </c>
      <c r="E99" s="313">
        <v>7</v>
      </c>
      <c r="F99" s="104" t="s">
        <v>214</v>
      </c>
      <c r="G99" s="314" t="s">
        <v>238</v>
      </c>
      <c r="H99" s="315">
        <v>1219702.1599999999</v>
      </c>
      <c r="I99" s="316">
        <v>0.44613115996418479</v>
      </c>
      <c r="J99" s="317">
        <v>0</v>
      </c>
      <c r="K99" s="277">
        <v>544147.13945162168</v>
      </c>
      <c r="L99" s="318">
        <v>1.0646850000000001</v>
      </c>
      <c r="M99" s="277">
        <v>579345.29716704984</v>
      </c>
      <c r="N99" s="315">
        <v>269430.7</v>
      </c>
      <c r="O99" s="147">
        <v>1</v>
      </c>
      <c r="P99" s="117">
        <v>1</v>
      </c>
      <c r="Q99" s="119">
        <v>269430.7</v>
      </c>
      <c r="R99" s="120">
        <v>309914.59716704983</v>
      </c>
      <c r="S99" s="277"/>
      <c r="T99" s="121">
        <v>0</v>
      </c>
      <c r="U99" s="315">
        <v>8165306.3799999999</v>
      </c>
      <c r="V99" s="316">
        <v>0.37386058216642065</v>
      </c>
      <c r="W99" s="148">
        <v>0</v>
      </c>
      <c r="X99" s="248">
        <v>3052686.1967939888</v>
      </c>
      <c r="Y99" s="319">
        <v>1.0646850000000001</v>
      </c>
      <c r="Z99" s="248">
        <v>3250149.2034336082</v>
      </c>
      <c r="AA99" s="118">
        <v>0</v>
      </c>
      <c r="AB99" s="277">
        <v>0</v>
      </c>
      <c r="AC99" s="277"/>
      <c r="AD99" s="121">
        <v>0</v>
      </c>
      <c r="AE99" s="277">
        <v>0</v>
      </c>
      <c r="AF99" s="320">
        <v>309914.59716704983</v>
      </c>
      <c r="AG99" s="418">
        <f>VLOOKUP(B99,IGT!$B$5:$L$129,IGT!$H$1,FALSE)</f>
        <v>0</v>
      </c>
      <c r="AH99" s="418">
        <f>VLOOKUP(B99,'Tax For Deficit Equity Payment'!$A$8:$J$132,'Tax For Deficit Equity Payment'!$F$1,FALSE)</f>
        <v>0</v>
      </c>
      <c r="AI99" s="418">
        <f>VLOOKUP(B99,'Deficit Equity Payments'!$B$15:$V$144,'Deficit Equity Payments'!$I$1,FALSE)</f>
        <v>0</v>
      </c>
      <c r="AJ99" s="555">
        <f t="shared" si="3"/>
        <v>0</v>
      </c>
      <c r="AL99" s="418">
        <f>VLOOKUP(B99,IGT!$B$5:$L$129,IGT!$K$1,FALSE)</f>
        <v>0</v>
      </c>
      <c r="AM99" s="418">
        <f>VLOOKUP(B99,'Tax For Deficit Equity Payment'!$A$8:$J$132,'Tax For Deficit Equity Payment'!$I$1,FALSE)</f>
        <v>0</v>
      </c>
      <c r="AN99" s="555">
        <f t="shared" si="4"/>
        <v>0</v>
      </c>
    </row>
    <row r="100" spans="1:40" ht="12.75" customHeight="1">
      <c r="A100" s="18">
        <v>89</v>
      </c>
      <c r="B100" s="321">
        <v>3401314</v>
      </c>
      <c r="C100" s="322" t="s">
        <v>66</v>
      </c>
      <c r="D100" s="323">
        <v>43008</v>
      </c>
      <c r="E100" s="324">
        <v>1</v>
      </c>
      <c r="F100" s="132" t="s">
        <v>216</v>
      </c>
      <c r="G100" s="324" t="s">
        <v>238</v>
      </c>
      <c r="H100" s="326">
        <v>255048.14</v>
      </c>
      <c r="I100" s="327">
        <v>0.21383495247136364</v>
      </c>
      <c r="J100" s="328">
        <v>0</v>
      </c>
      <c r="K100" s="329">
        <v>54538.2068948097</v>
      </c>
      <c r="L100" s="330">
        <v>1.0572919999999999</v>
      </c>
      <c r="M100" s="329">
        <v>57662.809844227129</v>
      </c>
      <c r="N100" s="326">
        <v>38471.78</v>
      </c>
      <c r="O100" s="149">
        <v>1</v>
      </c>
      <c r="P100" s="126">
        <v>1</v>
      </c>
      <c r="Q100" s="127">
        <v>38471.78</v>
      </c>
      <c r="R100" s="337">
        <v>19191.029844227131</v>
      </c>
      <c r="S100" s="277"/>
      <c r="T100" s="123">
        <v>0</v>
      </c>
      <c r="U100" s="326">
        <v>3372454.07</v>
      </c>
      <c r="V100" s="327">
        <v>0.253366607223247</v>
      </c>
      <c r="W100" s="150">
        <v>0</v>
      </c>
      <c r="X100" s="338">
        <v>854467.24573213072</v>
      </c>
      <c r="Y100" s="332">
        <v>1.0572919999999999</v>
      </c>
      <c r="Z100" s="259">
        <v>903421.38317461591</v>
      </c>
      <c r="AA100" s="128">
        <v>0</v>
      </c>
      <c r="AB100" s="329">
        <v>0</v>
      </c>
      <c r="AC100" s="277"/>
      <c r="AD100" s="123">
        <v>0</v>
      </c>
      <c r="AE100" s="329">
        <v>0</v>
      </c>
      <c r="AF100" s="333">
        <v>19191.029844227131</v>
      </c>
      <c r="AG100" s="418">
        <f>VLOOKUP(B100,IGT!$B$5:$L$129,IGT!$H$1,FALSE)</f>
        <v>0</v>
      </c>
      <c r="AH100" s="418">
        <f>VLOOKUP(B100,'Tax For Deficit Equity Payment'!$A$8:$J$132,'Tax For Deficit Equity Payment'!$F$1,FALSE)</f>
        <v>0</v>
      </c>
      <c r="AI100" s="418">
        <f>VLOOKUP(B100,'Deficit Equity Payments'!$B$15:$V$144,'Deficit Equity Payments'!$I$1,FALSE)</f>
        <v>0</v>
      </c>
      <c r="AJ100" s="555">
        <f t="shared" si="3"/>
        <v>0</v>
      </c>
      <c r="AL100" s="418">
        <f>VLOOKUP(B100,IGT!$B$5:$L$129,IGT!$K$1,FALSE)</f>
        <v>0</v>
      </c>
      <c r="AM100" s="418">
        <f>VLOOKUP(B100,'Tax For Deficit Equity Payment'!$A$8:$J$132,'Tax For Deficit Equity Payment'!$I$1,FALSE)</f>
        <v>0</v>
      </c>
      <c r="AN100" s="555">
        <f t="shared" si="4"/>
        <v>0</v>
      </c>
    </row>
    <row r="101" spans="1:40" ht="12.75" customHeight="1">
      <c r="A101" s="18">
        <v>90</v>
      </c>
      <c r="B101" s="311">
        <v>3401315</v>
      </c>
      <c r="C101" s="4" t="s">
        <v>67</v>
      </c>
      <c r="D101" s="312">
        <v>43008</v>
      </c>
      <c r="E101" s="313">
        <v>5</v>
      </c>
      <c r="F101" s="104" t="s">
        <v>217</v>
      </c>
      <c r="G101" s="314" t="s">
        <v>238</v>
      </c>
      <c r="H101" s="315">
        <v>7322055.1200000001</v>
      </c>
      <c r="I101" s="316">
        <v>0.37449588621451074</v>
      </c>
      <c r="J101" s="317">
        <v>0</v>
      </c>
      <c r="K101" s="277">
        <v>2742079.521075896</v>
      </c>
      <c r="L101" s="318">
        <v>1.0572919999999999</v>
      </c>
      <c r="M101" s="277">
        <v>2899178.7409973759</v>
      </c>
      <c r="N101" s="315">
        <v>977553.47</v>
      </c>
      <c r="O101" s="147">
        <v>1</v>
      </c>
      <c r="P101" s="117">
        <v>1</v>
      </c>
      <c r="Q101" s="119">
        <v>977553.47</v>
      </c>
      <c r="R101" s="120">
        <v>1921625.2709973759</v>
      </c>
      <c r="S101" s="277"/>
      <c r="T101" s="121">
        <v>0</v>
      </c>
      <c r="U101" s="315">
        <v>11557953.220000001</v>
      </c>
      <c r="V101" s="316">
        <v>0.20088370477560585</v>
      </c>
      <c r="W101" s="148">
        <v>0</v>
      </c>
      <c r="X101" s="248">
        <v>2321804.4624567432</v>
      </c>
      <c r="Y101" s="319">
        <v>1.0572919999999999</v>
      </c>
      <c r="Z101" s="248">
        <v>2454825.2837198148</v>
      </c>
      <c r="AA101" s="118">
        <v>0</v>
      </c>
      <c r="AB101" s="277">
        <v>0</v>
      </c>
      <c r="AC101" s="277"/>
      <c r="AD101" s="121">
        <v>0</v>
      </c>
      <c r="AE101" s="277">
        <v>0</v>
      </c>
      <c r="AF101" s="320">
        <v>1921625.2709973759</v>
      </c>
      <c r="AG101" s="418">
        <f>VLOOKUP(B101,IGT!$B$5:$L$129,IGT!$H$1,FALSE)</f>
        <v>0</v>
      </c>
      <c r="AH101" s="418">
        <f>VLOOKUP(B101,'Tax For Deficit Equity Payment'!$A$8:$J$132,'Tax For Deficit Equity Payment'!$F$1,FALSE)</f>
        <v>0</v>
      </c>
      <c r="AI101" s="418">
        <f>VLOOKUP(B101,'Deficit Equity Payments'!$B$15:$V$144,'Deficit Equity Payments'!$I$1,FALSE)</f>
        <v>0</v>
      </c>
      <c r="AJ101" s="555">
        <f t="shared" si="3"/>
        <v>0</v>
      </c>
      <c r="AL101" s="418">
        <f>VLOOKUP(B101,IGT!$B$5:$L$129,IGT!$K$1,FALSE)</f>
        <v>0</v>
      </c>
      <c r="AM101" s="418">
        <f>VLOOKUP(B101,'Tax For Deficit Equity Payment'!$A$8:$J$132,'Tax For Deficit Equity Payment'!$I$1,FALSE)</f>
        <v>0</v>
      </c>
      <c r="AN101" s="555">
        <f t="shared" si="4"/>
        <v>0</v>
      </c>
    </row>
    <row r="102" spans="1:40" s="153" customFormat="1" ht="12.75" customHeight="1">
      <c r="A102" s="18">
        <v>91</v>
      </c>
      <c r="B102" s="311">
        <v>3401316</v>
      </c>
      <c r="C102" s="4" t="s">
        <v>290</v>
      </c>
      <c r="D102" s="312">
        <v>43008</v>
      </c>
      <c r="E102" s="313">
        <v>1</v>
      </c>
      <c r="F102" s="104" t="s">
        <v>216</v>
      </c>
      <c r="G102" s="314" t="s">
        <v>238</v>
      </c>
      <c r="H102" s="315">
        <v>99910.54</v>
      </c>
      <c r="I102" s="316">
        <v>0.55352263514527933</v>
      </c>
      <c r="J102" s="317">
        <v>0</v>
      </c>
      <c r="K102" s="277">
        <v>55302.745379587832</v>
      </c>
      <c r="L102" s="318">
        <v>1.0572919999999999</v>
      </c>
      <c r="M102" s="277">
        <v>58471.150267875171</v>
      </c>
      <c r="N102" s="315">
        <v>23066.94</v>
      </c>
      <c r="O102" s="147">
        <v>1</v>
      </c>
      <c r="P102" s="117">
        <v>1</v>
      </c>
      <c r="Q102" s="119">
        <v>23066.94</v>
      </c>
      <c r="R102" s="120">
        <v>35404.210267875169</v>
      </c>
      <c r="S102" s="277"/>
      <c r="T102" s="121">
        <v>0</v>
      </c>
      <c r="U102" s="315">
        <v>1111491.5</v>
      </c>
      <c r="V102" s="316">
        <v>0.38945515949591819</v>
      </c>
      <c r="W102" s="148">
        <v>0</v>
      </c>
      <c r="X102" s="248">
        <v>432876.09941085737</v>
      </c>
      <c r="Y102" s="319">
        <v>1.0572919999999999</v>
      </c>
      <c r="Z102" s="248">
        <v>457676.43689830415</v>
      </c>
      <c r="AA102" s="118">
        <v>0</v>
      </c>
      <c r="AB102" s="277">
        <v>0</v>
      </c>
      <c r="AC102" s="277"/>
      <c r="AD102" s="121">
        <v>0</v>
      </c>
      <c r="AE102" s="277">
        <v>0</v>
      </c>
      <c r="AF102" s="320">
        <v>35404.210267875169</v>
      </c>
      <c r="AG102" s="418">
        <f>VLOOKUP(B102,IGT!$B$5:$L$129,IGT!$H$1,FALSE)</f>
        <v>0</v>
      </c>
      <c r="AH102" s="418">
        <f>VLOOKUP(B102,'Tax For Deficit Equity Payment'!$A$8:$J$132,'Tax For Deficit Equity Payment'!$F$1,FALSE)</f>
        <v>0</v>
      </c>
      <c r="AI102" s="418">
        <f>VLOOKUP(B102,'Deficit Equity Payments'!$B$15:$V$144,'Deficit Equity Payments'!$I$1,FALSE)</f>
        <v>0</v>
      </c>
      <c r="AJ102" s="555">
        <f t="shared" si="3"/>
        <v>0</v>
      </c>
      <c r="AL102" s="418">
        <f>VLOOKUP(B102,IGT!$B$5:$L$129,IGT!$K$1,FALSE)</f>
        <v>0</v>
      </c>
      <c r="AM102" s="418">
        <f>VLOOKUP(B102,'Tax For Deficit Equity Payment'!$A$8:$J$132,'Tax For Deficit Equity Payment'!$I$1,FALSE)</f>
        <v>0</v>
      </c>
      <c r="AN102" s="555">
        <f t="shared" si="4"/>
        <v>0</v>
      </c>
    </row>
    <row r="103" spans="1:40" s="153" customFormat="1" ht="12.75" customHeight="1">
      <c r="A103" s="18">
        <v>92</v>
      </c>
      <c r="B103" s="311">
        <v>3401317</v>
      </c>
      <c r="C103" s="4" t="s">
        <v>472</v>
      </c>
      <c r="D103" s="312">
        <v>43008</v>
      </c>
      <c r="E103" s="313">
        <v>1</v>
      </c>
      <c r="F103" s="104" t="s">
        <v>216</v>
      </c>
      <c r="G103" s="314" t="s">
        <v>238</v>
      </c>
      <c r="H103" s="315">
        <v>179817.15</v>
      </c>
      <c r="I103" s="316">
        <v>0.40331666842769676</v>
      </c>
      <c r="J103" s="317">
        <v>0</v>
      </c>
      <c r="K103" s="277">
        <v>72523.253864163416</v>
      </c>
      <c r="L103" s="318">
        <v>1.0684210000000001</v>
      </c>
      <c r="M103" s="277">
        <v>77485.367416803347</v>
      </c>
      <c r="N103" s="315">
        <v>36282.22</v>
      </c>
      <c r="O103" s="147">
        <v>1</v>
      </c>
      <c r="P103" s="117">
        <v>1</v>
      </c>
      <c r="Q103" s="119">
        <v>36282.22</v>
      </c>
      <c r="R103" s="120">
        <v>41203.147416803346</v>
      </c>
      <c r="S103" s="277"/>
      <c r="T103" s="121">
        <v>0</v>
      </c>
      <c r="U103" s="315">
        <v>2055418.38</v>
      </c>
      <c r="V103" s="316">
        <v>0.51030009689969669</v>
      </c>
      <c r="W103" s="148">
        <v>0</v>
      </c>
      <c r="X103" s="248">
        <v>1048880.1984834175</v>
      </c>
      <c r="Y103" s="319">
        <v>1.0684210000000001</v>
      </c>
      <c r="Z103" s="248">
        <v>1120645.6305438515</v>
      </c>
      <c r="AA103" s="118">
        <v>0</v>
      </c>
      <c r="AB103" s="277">
        <v>0</v>
      </c>
      <c r="AC103" s="277"/>
      <c r="AD103" s="121">
        <v>0</v>
      </c>
      <c r="AE103" s="277">
        <v>0</v>
      </c>
      <c r="AF103" s="320">
        <v>41203.147416803346</v>
      </c>
      <c r="AG103" s="418">
        <f>VLOOKUP(B103,IGT!$B$5:$L$129,IGT!$H$1,FALSE)</f>
        <v>0</v>
      </c>
      <c r="AH103" s="418">
        <f>VLOOKUP(B103,'Tax For Deficit Equity Payment'!$A$8:$J$132,'Tax For Deficit Equity Payment'!$F$1,FALSE)</f>
        <v>0</v>
      </c>
      <c r="AI103" s="418">
        <f>VLOOKUP(B103,'Deficit Equity Payments'!$B$15:$V$144,'Deficit Equity Payments'!$I$1,FALSE)</f>
        <v>0</v>
      </c>
      <c r="AJ103" s="555">
        <f t="shared" si="3"/>
        <v>0</v>
      </c>
      <c r="AL103" s="418">
        <f>VLOOKUP(B103,IGT!$B$5:$L$129,IGT!$K$1,FALSE)</f>
        <v>0</v>
      </c>
      <c r="AM103" s="418">
        <f>VLOOKUP(B103,'Tax For Deficit Equity Payment'!$A$8:$J$132,'Tax For Deficit Equity Payment'!$I$1,FALSE)</f>
        <v>0</v>
      </c>
      <c r="AN103" s="555">
        <f t="shared" si="4"/>
        <v>0</v>
      </c>
    </row>
    <row r="104" spans="1:40" ht="12.75" customHeight="1">
      <c r="A104" s="18">
        <v>93</v>
      </c>
      <c r="B104" s="311">
        <v>3401318</v>
      </c>
      <c r="C104" s="4" t="s">
        <v>282</v>
      </c>
      <c r="D104" s="312">
        <v>43008</v>
      </c>
      <c r="E104" s="313">
        <v>5</v>
      </c>
      <c r="F104" s="104" t="s">
        <v>217</v>
      </c>
      <c r="G104" s="314" t="s">
        <v>238</v>
      </c>
      <c r="H104" s="315">
        <v>5444613.5199999996</v>
      </c>
      <c r="I104" s="316">
        <v>0.61152615690478584</v>
      </c>
      <c r="J104" s="317">
        <v>0</v>
      </c>
      <c r="K104" s="277">
        <v>3329523.5817174381</v>
      </c>
      <c r="L104" s="318">
        <v>1.0572919999999999</v>
      </c>
      <c r="M104" s="277">
        <v>3520278.6467611934</v>
      </c>
      <c r="N104" s="315">
        <v>967687.13</v>
      </c>
      <c r="O104" s="147">
        <v>1</v>
      </c>
      <c r="P104" s="117">
        <v>1</v>
      </c>
      <c r="Q104" s="119">
        <v>967687.13</v>
      </c>
      <c r="R104" s="120">
        <v>2552591.5167611935</v>
      </c>
      <c r="S104" s="277"/>
      <c r="T104" s="121">
        <v>0</v>
      </c>
      <c r="U104" s="315">
        <v>12817000.6</v>
      </c>
      <c r="V104" s="316">
        <v>0.25930884828135164</v>
      </c>
      <c r="W104" s="148">
        <v>0</v>
      </c>
      <c r="X104" s="248">
        <v>3323561.6640073927</v>
      </c>
      <c r="Y104" s="319">
        <v>1.0572919999999999</v>
      </c>
      <c r="Z104" s="248">
        <v>3513975.1588617037</v>
      </c>
      <c r="AA104" s="118">
        <v>0</v>
      </c>
      <c r="AB104" s="277">
        <v>0</v>
      </c>
      <c r="AC104" s="277"/>
      <c r="AD104" s="121">
        <v>0</v>
      </c>
      <c r="AE104" s="277">
        <v>0</v>
      </c>
      <c r="AF104" s="320">
        <v>2552591.5167611935</v>
      </c>
      <c r="AG104" s="418">
        <f>VLOOKUP(B104,IGT!$B$5:$L$129,IGT!$H$1,FALSE)</f>
        <v>0</v>
      </c>
      <c r="AH104" s="418">
        <f>VLOOKUP(B104,'Tax For Deficit Equity Payment'!$A$8:$J$132,'Tax For Deficit Equity Payment'!$F$1,FALSE)</f>
        <v>0</v>
      </c>
      <c r="AI104" s="418">
        <f>VLOOKUP(B104,'Deficit Equity Payments'!$B$15:$V$144,'Deficit Equity Payments'!$I$1,FALSE)</f>
        <v>0</v>
      </c>
      <c r="AJ104" s="555">
        <f t="shared" si="3"/>
        <v>0</v>
      </c>
      <c r="AL104" s="418">
        <f>VLOOKUP(B104,IGT!$B$5:$L$129,IGT!$K$1,FALSE)</f>
        <v>0</v>
      </c>
      <c r="AM104" s="418">
        <f>VLOOKUP(B104,'Tax For Deficit Equity Payment'!$A$8:$J$132,'Tax For Deficit Equity Payment'!$I$1,FALSE)</f>
        <v>0</v>
      </c>
      <c r="AN104" s="555">
        <f t="shared" si="4"/>
        <v>0</v>
      </c>
    </row>
    <row r="105" spans="1:40" ht="12.75" customHeight="1">
      <c r="A105" s="18">
        <v>94</v>
      </c>
      <c r="B105" s="321">
        <v>3401319</v>
      </c>
      <c r="C105" s="322" t="s">
        <v>68</v>
      </c>
      <c r="D105" s="323">
        <v>43008</v>
      </c>
      <c r="E105" s="324">
        <v>1</v>
      </c>
      <c r="F105" s="132" t="s">
        <v>216</v>
      </c>
      <c r="G105" s="324" t="s">
        <v>238</v>
      </c>
      <c r="H105" s="326">
        <v>2320524.5299999998</v>
      </c>
      <c r="I105" s="327">
        <v>0.41347479954513411</v>
      </c>
      <c r="J105" s="328">
        <v>0</v>
      </c>
      <c r="K105" s="329">
        <v>959478.41488131648</v>
      </c>
      <c r="L105" s="330">
        <v>1.0572919999999999</v>
      </c>
      <c r="M105" s="329">
        <v>1014448.8522266968</v>
      </c>
      <c r="N105" s="326">
        <v>429676.70999999996</v>
      </c>
      <c r="O105" s="149">
        <v>1</v>
      </c>
      <c r="P105" s="126">
        <v>1</v>
      </c>
      <c r="Q105" s="127">
        <v>429676.70999999996</v>
      </c>
      <c r="R105" s="337">
        <v>584772.14222669683</v>
      </c>
      <c r="S105" s="277"/>
      <c r="T105" s="123">
        <v>0</v>
      </c>
      <c r="U105" s="326">
        <v>12837226.99</v>
      </c>
      <c r="V105" s="327">
        <v>0.26430819970830144</v>
      </c>
      <c r="W105" s="150">
        <v>0</v>
      </c>
      <c r="X105" s="338">
        <v>3392984.3549737176</v>
      </c>
      <c r="Y105" s="332">
        <v>1.0572919999999999</v>
      </c>
      <c r="Z105" s="259">
        <v>3587375.2146388716</v>
      </c>
      <c r="AA105" s="128">
        <v>0</v>
      </c>
      <c r="AB105" s="329">
        <v>0</v>
      </c>
      <c r="AC105" s="277"/>
      <c r="AD105" s="123">
        <v>0</v>
      </c>
      <c r="AE105" s="329">
        <v>0</v>
      </c>
      <c r="AF105" s="333">
        <v>584772.14222669683</v>
      </c>
      <c r="AG105" s="418">
        <f>VLOOKUP(B105,IGT!$B$5:$L$129,IGT!$H$1,FALSE)</f>
        <v>0</v>
      </c>
      <c r="AH105" s="418">
        <f>VLOOKUP(B105,'Tax For Deficit Equity Payment'!$A$8:$J$132,'Tax For Deficit Equity Payment'!$F$1,FALSE)</f>
        <v>0</v>
      </c>
      <c r="AI105" s="418">
        <f>VLOOKUP(B105,'Deficit Equity Payments'!$B$15:$V$144,'Deficit Equity Payments'!$I$1,FALSE)</f>
        <v>0</v>
      </c>
      <c r="AJ105" s="555">
        <f t="shared" si="3"/>
        <v>0</v>
      </c>
      <c r="AL105" s="418">
        <f>VLOOKUP(B105,IGT!$B$5:$L$129,IGT!$K$1,FALSE)</f>
        <v>0</v>
      </c>
      <c r="AM105" s="418">
        <f>VLOOKUP(B105,'Tax For Deficit Equity Payment'!$A$8:$J$132,'Tax For Deficit Equity Payment'!$I$1,FALSE)</f>
        <v>0</v>
      </c>
      <c r="AN105" s="555">
        <f t="shared" si="4"/>
        <v>0</v>
      </c>
    </row>
    <row r="106" spans="1:40" ht="12.75" customHeight="1">
      <c r="A106" s="18">
        <v>95</v>
      </c>
      <c r="B106" s="311">
        <v>3401320</v>
      </c>
      <c r="C106" s="4" t="s">
        <v>276</v>
      </c>
      <c r="D106" s="312">
        <v>43008</v>
      </c>
      <c r="E106" s="313">
        <v>1</v>
      </c>
      <c r="F106" s="104" t="s">
        <v>216</v>
      </c>
      <c r="G106" s="314" t="s">
        <v>238</v>
      </c>
      <c r="H106" s="315">
        <v>354729.58</v>
      </c>
      <c r="I106" s="316">
        <v>0.54318863688815222</v>
      </c>
      <c r="J106" s="317">
        <v>0</v>
      </c>
      <c r="K106" s="277">
        <v>192685.07702410675</v>
      </c>
      <c r="L106" s="318">
        <v>1.0572919999999999</v>
      </c>
      <c r="M106" s="277">
        <v>203724.39045697186</v>
      </c>
      <c r="N106" s="315">
        <v>75489.55</v>
      </c>
      <c r="O106" s="147">
        <v>1</v>
      </c>
      <c r="P106" s="117">
        <v>1</v>
      </c>
      <c r="Q106" s="119">
        <v>75489.55</v>
      </c>
      <c r="R106" s="120">
        <v>128234.84045697186</v>
      </c>
      <c r="S106" s="277"/>
      <c r="T106" s="121">
        <v>0</v>
      </c>
      <c r="U106" s="315">
        <v>2227600.13</v>
      </c>
      <c r="V106" s="316">
        <v>0.38059867148513943</v>
      </c>
      <c r="W106" s="148">
        <v>0</v>
      </c>
      <c r="X106" s="248">
        <v>847821.65007812378</v>
      </c>
      <c r="Y106" s="319">
        <v>1.0572919999999999</v>
      </c>
      <c r="Z106" s="248">
        <v>896395.04805439955</v>
      </c>
      <c r="AA106" s="118">
        <v>0</v>
      </c>
      <c r="AB106" s="277">
        <v>0</v>
      </c>
      <c r="AC106" s="277"/>
      <c r="AD106" s="121">
        <v>0</v>
      </c>
      <c r="AE106" s="277">
        <v>0</v>
      </c>
      <c r="AF106" s="320">
        <v>128234.84045697186</v>
      </c>
      <c r="AG106" s="418">
        <f>VLOOKUP(B106,IGT!$B$5:$L$129,IGT!$H$1,FALSE)</f>
        <v>0</v>
      </c>
      <c r="AH106" s="418">
        <f>VLOOKUP(B106,'Tax For Deficit Equity Payment'!$A$8:$J$132,'Tax For Deficit Equity Payment'!$F$1,FALSE)</f>
        <v>0</v>
      </c>
      <c r="AI106" s="418">
        <f>VLOOKUP(B106,'Deficit Equity Payments'!$B$15:$V$144,'Deficit Equity Payments'!$I$1,FALSE)</f>
        <v>0</v>
      </c>
      <c r="AJ106" s="555">
        <f t="shared" si="3"/>
        <v>0</v>
      </c>
      <c r="AL106" s="418">
        <f>VLOOKUP(B106,IGT!$B$5:$L$129,IGT!$K$1,FALSE)</f>
        <v>0</v>
      </c>
      <c r="AM106" s="418">
        <f>VLOOKUP(B106,'Tax For Deficit Equity Payment'!$A$8:$J$132,'Tax For Deficit Equity Payment'!$I$1,FALSE)</f>
        <v>0</v>
      </c>
      <c r="AN106" s="555">
        <f t="shared" si="4"/>
        <v>0</v>
      </c>
    </row>
    <row r="107" spans="1:40" ht="12.75" customHeight="1">
      <c r="A107" s="18">
        <v>96</v>
      </c>
      <c r="B107" s="311">
        <v>3401322</v>
      </c>
      <c r="C107" s="4" t="s">
        <v>301</v>
      </c>
      <c r="D107" s="312">
        <v>43008</v>
      </c>
      <c r="E107" s="313">
        <v>1</v>
      </c>
      <c r="F107" s="104" t="s">
        <v>216</v>
      </c>
      <c r="G107" s="314" t="s">
        <v>238</v>
      </c>
      <c r="H107" s="315">
        <v>975872.24</v>
      </c>
      <c r="I107" s="316">
        <v>0.35709718367976917</v>
      </c>
      <c r="J107" s="317">
        <v>0</v>
      </c>
      <c r="K107" s="277">
        <v>348481.22853526776</v>
      </c>
      <c r="L107" s="318">
        <v>1.0572919999999999</v>
      </c>
      <c r="M107" s="277">
        <v>368446.41508051025</v>
      </c>
      <c r="N107" s="315">
        <v>158490.04999999999</v>
      </c>
      <c r="O107" s="147">
        <v>1</v>
      </c>
      <c r="P107" s="117">
        <v>1</v>
      </c>
      <c r="Q107" s="119">
        <v>158490.04999999999</v>
      </c>
      <c r="R107" s="120">
        <v>209956.36508051027</v>
      </c>
      <c r="S107" s="277"/>
      <c r="T107" s="121">
        <v>0</v>
      </c>
      <c r="U107" s="315">
        <v>5560277.8399999999</v>
      </c>
      <c r="V107" s="316">
        <v>0.17502129811654388</v>
      </c>
      <c r="W107" s="148">
        <v>0</v>
      </c>
      <c r="X107" s="248">
        <v>973167.04544545268</v>
      </c>
      <c r="Y107" s="319">
        <v>1.0572919999999999</v>
      </c>
      <c r="Z107" s="248">
        <v>1028921.7318131134</v>
      </c>
      <c r="AA107" s="118">
        <v>0</v>
      </c>
      <c r="AB107" s="277">
        <v>0</v>
      </c>
      <c r="AC107" s="277"/>
      <c r="AD107" s="121">
        <v>0</v>
      </c>
      <c r="AE107" s="277">
        <v>0</v>
      </c>
      <c r="AF107" s="320">
        <v>209956.36508051027</v>
      </c>
      <c r="AG107" s="418">
        <f>VLOOKUP(B107,IGT!$B$5:$L$129,IGT!$H$1,FALSE)</f>
        <v>0</v>
      </c>
      <c r="AH107" s="418">
        <f>VLOOKUP(B107,'Tax For Deficit Equity Payment'!$A$8:$J$132,'Tax For Deficit Equity Payment'!$F$1,FALSE)</f>
        <v>0</v>
      </c>
      <c r="AI107" s="418">
        <f>VLOOKUP(B107,'Deficit Equity Payments'!$B$15:$V$144,'Deficit Equity Payments'!$I$1,FALSE)</f>
        <v>0</v>
      </c>
      <c r="AJ107" s="555">
        <f t="shared" si="3"/>
        <v>0</v>
      </c>
      <c r="AL107" s="418">
        <f>VLOOKUP(B107,IGT!$B$5:$L$129,IGT!$K$1,FALSE)</f>
        <v>0</v>
      </c>
      <c r="AM107" s="418">
        <f>VLOOKUP(B107,'Tax For Deficit Equity Payment'!$A$8:$J$132,'Tax For Deficit Equity Payment'!$I$1,FALSE)</f>
        <v>0</v>
      </c>
      <c r="AN107" s="555">
        <f t="shared" si="4"/>
        <v>0</v>
      </c>
    </row>
    <row r="108" spans="1:40" ht="12.75" customHeight="1">
      <c r="A108" s="18">
        <v>97</v>
      </c>
      <c r="B108" s="311">
        <v>3401323</v>
      </c>
      <c r="C108" s="4" t="s">
        <v>69</v>
      </c>
      <c r="D108" s="312">
        <v>43008</v>
      </c>
      <c r="E108" s="313">
        <v>1</v>
      </c>
      <c r="F108" s="104" t="s">
        <v>216</v>
      </c>
      <c r="G108" s="314" t="s">
        <v>238</v>
      </c>
      <c r="H108" s="315">
        <v>461072.65</v>
      </c>
      <c r="I108" s="316">
        <v>0.61736745054294628</v>
      </c>
      <c r="J108" s="317">
        <v>0</v>
      </c>
      <c r="K108" s="277">
        <v>284651.24644558021</v>
      </c>
      <c r="L108" s="318">
        <v>1.0572919999999999</v>
      </c>
      <c r="M108" s="277">
        <v>300959.48565694038</v>
      </c>
      <c r="N108" s="315">
        <v>96222.720000000001</v>
      </c>
      <c r="O108" s="147">
        <v>1</v>
      </c>
      <c r="P108" s="117">
        <v>1</v>
      </c>
      <c r="Q108" s="119">
        <v>96222.720000000001</v>
      </c>
      <c r="R108" s="120">
        <v>204736.76565694038</v>
      </c>
      <c r="S108" s="277"/>
      <c r="T108" s="121">
        <v>0</v>
      </c>
      <c r="U108" s="315">
        <v>2752155.06</v>
      </c>
      <c r="V108" s="316">
        <v>0.41310919394152207</v>
      </c>
      <c r="W108" s="148">
        <v>0</v>
      </c>
      <c r="X108" s="248">
        <v>1136940.5584386813</v>
      </c>
      <c r="Y108" s="319">
        <v>1.0572919999999999</v>
      </c>
      <c r="Z108" s="248">
        <v>1202078.1569127501</v>
      </c>
      <c r="AA108" s="118">
        <v>0</v>
      </c>
      <c r="AB108" s="277">
        <v>0</v>
      </c>
      <c r="AC108" s="277"/>
      <c r="AD108" s="121">
        <v>0</v>
      </c>
      <c r="AE108" s="277">
        <v>0</v>
      </c>
      <c r="AF108" s="320">
        <v>204736.76565694038</v>
      </c>
      <c r="AG108" s="418">
        <f>VLOOKUP(B108,IGT!$B$5:$L$129,IGT!$H$1,FALSE)</f>
        <v>0</v>
      </c>
      <c r="AH108" s="418">
        <f>VLOOKUP(B108,'Tax For Deficit Equity Payment'!$A$8:$J$132,'Tax For Deficit Equity Payment'!$F$1,FALSE)</f>
        <v>0</v>
      </c>
      <c r="AI108" s="418">
        <f>VLOOKUP(B108,'Deficit Equity Payments'!$B$15:$V$144,'Deficit Equity Payments'!$I$1,FALSE)</f>
        <v>0</v>
      </c>
      <c r="AJ108" s="555">
        <f t="shared" si="3"/>
        <v>0</v>
      </c>
      <c r="AL108" s="418">
        <f>VLOOKUP(B108,IGT!$B$5:$L$129,IGT!$K$1,FALSE)</f>
        <v>0</v>
      </c>
      <c r="AM108" s="418">
        <f>VLOOKUP(B108,'Tax For Deficit Equity Payment'!$A$8:$J$132,'Tax For Deficit Equity Payment'!$I$1,FALSE)</f>
        <v>0</v>
      </c>
      <c r="AN108" s="555">
        <f t="shared" si="4"/>
        <v>0</v>
      </c>
    </row>
    <row r="109" spans="1:40" ht="12.75" customHeight="1">
      <c r="A109" s="18">
        <v>98</v>
      </c>
      <c r="B109" s="311">
        <v>3401324</v>
      </c>
      <c r="C109" s="4" t="s">
        <v>70</v>
      </c>
      <c r="D109" s="312">
        <v>43008</v>
      </c>
      <c r="E109" s="313">
        <v>5</v>
      </c>
      <c r="F109" s="104" t="s">
        <v>217</v>
      </c>
      <c r="G109" s="314" t="s">
        <v>238</v>
      </c>
      <c r="H109" s="315">
        <v>2529624.39</v>
      </c>
      <c r="I109" s="316">
        <v>0.74770295544220733</v>
      </c>
      <c r="J109" s="317">
        <v>0</v>
      </c>
      <c r="K109" s="277">
        <v>1891407.6325616911</v>
      </c>
      <c r="L109" s="318">
        <v>1.0572919999999999</v>
      </c>
      <c r="M109" s="277">
        <v>1999770.1586464152</v>
      </c>
      <c r="N109" s="315">
        <v>625206.64</v>
      </c>
      <c r="O109" s="147">
        <v>1</v>
      </c>
      <c r="P109" s="117">
        <v>1</v>
      </c>
      <c r="Q109" s="119">
        <v>625206.64</v>
      </c>
      <c r="R109" s="120">
        <v>1374563.5186464153</v>
      </c>
      <c r="S109" s="277"/>
      <c r="T109" s="121">
        <v>0</v>
      </c>
      <c r="U109" s="315">
        <v>7240916.6900000004</v>
      </c>
      <c r="V109" s="316">
        <v>0.30401296361434443</v>
      </c>
      <c r="W109" s="148">
        <v>0</v>
      </c>
      <c r="X109" s="248">
        <v>2201332.5422114693</v>
      </c>
      <c r="Y109" s="319">
        <v>1.0572919999999999</v>
      </c>
      <c r="Z109" s="248">
        <v>2327451.2862198483</v>
      </c>
      <c r="AA109" s="118">
        <v>0</v>
      </c>
      <c r="AB109" s="277">
        <v>0</v>
      </c>
      <c r="AC109" s="277"/>
      <c r="AD109" s="121">
        <v>0</v>
      </c>
      <c r="AE109" s="277">
        <v>0</v>
      </c>
      <c r="AF109" s="320">
        <v>1374563.5186464153</v>
      </c>
      <c r="AG109" s="418">
        <f>VLOOKUP(B109,IGT!$B$5:$L$129,IGT!$H$1,FALSE)</f>
        <v>0</v>
      </c>
      <c r="AH109" s="418">
        <f>VLOOKUP(B109,'Tax For Deficit Equity Payment'!$A$8:$J$132,'Tax For Deficit Equity Payment'!$F$1,FALSE)</f>
        <v>0</v>
      </c>
      <c r="AI109" s="418">
        <f>VLOOKUP(B109,'Deficit Equity Payments'!$B$15:$V$144,'Deficit Equity Payments'!$I$1,FALSE)</f>
        <v>0</v>
      </c>
      <c r="AJ109" s="555">
        <f t="shared" si="3"/>
        <v>0</v>
      </c>
      <c r="AL109" s="418">
        <f>VLOOKUP(B109,IGT!$B$5:$L$129,IGT!$K$1,FALSE)</f>
        <v>0</v>
      </c>
      <c r="AM109" s="418">
        <f>VLOOKUP(B109,'Tax For Deficit Equity Payment'!$A$8:$J$132,'Tax For Deficit Equity Payment'!$I$1,FALSE)</f>
        <v>0</v>
      </c>
      <c r="AN109" s="555">
        <f t="shared" si="4"/>
        <v>0</v>
      </c>
    </row>
    <row r="110" spans="1:40" ht="12.75" customHeight="1">
      <c r="A110" s="18">
        <v>99</v>
      </c>
      <c r="B110" s="321">
        <v>3401325</v>
      </c>
      <c r="C110" s="322" t="s">
        <v>71</v>
      </c>
      <c r="D110" s="323">
        <v>43100</v>
      </c>
      <c r="E110" s="324">
        <v>1</v>
      </c>
      <c r="F110" s="132" t="s">
        <v>216</v>
      </c>
      <c r="G110" s="324" t="s">
        <v>238</v>
      </c>
      <c r="H110" s="326">
        <v>1776287.32</v>
      </c>
      <c r="I110" s="327">
        <v>0.64960752529325805</v>
      </c>
      <c r="J110" s="328">
        <v>0</v>
      </c>
      <c r="K110" s="329">
        <v>1153889.6101549936</v>
      </c>
      <c r="L110" s="330">
        <v>1.0518130000000001</v>
      </c>
      <c r="M110" s="329">
        <v>1213676.0925259544</v>
      </c>
      <c r="N110" s="326">
        <v>470378.72</v>
      </c>
      <c r="O110" s="149">
        <v>1</v>
      </c>
      <c r="P110" s="126">
        <v>1</v>
      </c>
      <c r="Q110" s="127">
        <v>470378.72</v>
      </c>
      <c r="R110" s="337">
        <v>743297.37252595439</v>
      </c>
      <c r="S110" s="277"/>
      <c r="T110" s="123">
        <v>0</v>
      </c>
      <c r="U110" s="326">
        <v>4772996.3499999996</v>
      </c>
      <c r="V110" s="327">
        <v>0.31509950099326661</v>
      </c>
      <c r="W110" s="150">
        <v>0</v>
      </c>
      <c r="X110" s="338">
        <v>1503968.7681276829</v>
      </c>
      <c r="Y110" s="332">
        <v>1.0518130000000001</v>
      </c>
      <c r="Z110" s="259">
        <v>1581893.9019106827</v>
      </c>
      <c r="AA110" s="128">
        <v>0</v>
      </c>
      <c r="AB110" s="329">
        <v>0</v>
      </c>
      <c r="AC110" s="277"/>
      <c r="AD110" s="123">
        <v>0</v>
      </c>
      <c r="AE110" s="329">
        <v>0</v>
      </c>
      <c r="AF110" s="333">
        <v>743297.37252595439</v>
      </c>
      <c r="AG110" s="418">
        <f>VLOOKUP(B110,IGT!$B$5:$L$129,IGT!$H$1,FALSE)</f>
        <v>0</v>
      </c>
      <c r="AH110" s="418">
        <f>VLOOKUP(B110,'Tax For Deficit Equity Payment'!$A$8:$J$132,'Tax For Deficit Equity Payment'!$F$1,FALSE)</f>
        <v>0</v>
      </c>
      <c r="AI110" s="418">
        <f>VLOOKUP(B110,'Deficit Equity Payments'!$B$15:$V$144,'Deficit Equity Payments'!$I$1,FALSE)</f>
        <v>0</v>
      </c>
      <c r="AJ110" s="555">
        <f t="shared" si="3"/>
        <v>0</v>
      </c>
      <c r="AL110" s="418">
        <f>VLOOKUP(B110,IGT!$B$5:$L$129,IGT!$K$1,FALSE)</f>
        <v>0</v>
      </c>
      <c r="AM110" s="418">
        <f>VLOOKUP(B110,'Tax For Deficit Equity Payment'!$A$8:$J$132,'Tax For Deficit Equity Payment'!$I$1,FALSE)</f>
        <v>0</v>
      </c>
      <c r="AN110" s="555">
        <f t="shared" si="4"/>
        <v>0</v>
      </c>
    </row>
    <row r="111" spans="1:40" ht="12.75" customHeight="1">
      <c r="A111" s="18">
        <v>100</v>
      </c>
      <c r="B111" s="311">
        <v>3401326</v>
      </c>
      <c r="C111" s="4" t="s">
        <v>72</v>
      </c>
      <c r="D111" s="312">
        <v>43008</v>
      </c>
      <c r="E111" s="313">
        <v>1</v>
      </c>
      <c r="F111" s="104" t="s">
        <v>216</v>
      </c>
      <c r="G111" s="314" t="s">
        <v>238</v>
      </c>
      <c r="H111" s="315">
        <v>4464701.08</v>
      </c>
      <c r="I111" s="316">
        <v>0.55209660363840707</v>
      </c>
      <c r="J111" s="317">
        <v>0</v>
      </c>
      <c r="K111" s="277">
        <v>2464946.3025287278</v>
      </c>
      <c r="L111" s="318">
        <v>1.0572919999999999</v>
      </c>
      <c r="M111" s="277">
        <v>2606168.0060932036</v>
      </c>
      <c r="N111" s="315">
        <v>1016730.94</v>
      </c>
      <c r="O111" s="147">
        <v>1</v>
      </c>
      <c r="P111" s="117">
        <v>1</v>
      </c>
      <c r="Q111" s="119">
        <v>1016730.94</v>
      </c>
      <c r="R111" s="120">
        <v>1589437.0660932036</v>
      </c>
      <c r="S111" s="277"/>
      <c r="T111" s="121">
        <v>0</v>
      </c>
      <c r="U111" s="315">
        <v>14941698.479999999</v>
      </c>
      <c r="V111" s="316">
        <v>0.25533465388832149</v>
      </c>
      <c r="W111" s="148">
        <v>0</v>
      </c>
      <c r="X111" s="248">
        <v>3815133.4098944589</v>
      </c>
      <c r="Y111" s="319">
        <v>1.0572919999999999</v>
      </c>
      <c r="Z111" s="248">
        <v>4033710.0332141318</v>
      </c>
      <c r="AA111" s="118">
        <v>0</v>
      </c>
      <c r="AB111" s="277">
        <v>0</v>
      </c>
      <c r="AC111" s="277"/>
      <c r="AD111" s="121">
        <v>0</v>
      </c>
      <c r="AE111" s="277">
        <v>0</v>
      </c>
      <c r="AF111" s="320">
        <v>1589437.0660932036</v>
      </c>
      <c r="AG111" s="418">
        <f>VLOOKUP(B111,IGT!$B$5:$L$129,IGT!$H$1,FALSE)</f>
        <v>0</v>
      </c>
      <c r="AH111" s="418">
        <f>VLOOKUP(B111,'Tax For Deficit Equity Payment'!$A$8:$J$132,'Tax For Deficit Equity Payment'!$F$1,FALSE)</f>
        <v>0</v>
      </c>
      <c r="AI111" s="418">
        <f>VLOOKUP(B111,'Deficit Equity Payments'!$B$15:$V$144,'Deficit Equity Payments'!$I$1,FALSE)</f>
        <v>0</v>
      </c>
      <c r="AJ111" s="555">
        <f t="shared" si="3"/>
        <v>0</v>
      </c>
      <c r="AL111" s="418">
        <f>VLOOKUP(B111,IGT!$B$5:$L$129,IGT!$K$1,FALSE)</f>
        <v>0</v>
      </c>
      <c r="AM111" s="418">
        <f>VLOOKUP(B111,'Tax For Deficit Equity Payment'!$A$8:$J$132,'Tax For Deficit Equity Payment'!$I$1,FALSE)</f>
        <v>0</v>
      </c>
      <c r="AN111" s="555">
        <f t="shared" si="4"/>
        <v>0</v>
      </c>
    </row>
    <row r="112" spans="1:40" ht="12.75" customHeight="1">
      <c r="A112" s="18">
        <v>101</v>
      </c>
      <c r="B112" s="311">
        <v>3401327</v>
      </c>
      <c r="C112" s="4" t="s">
        <v>73</v>
      </c>
      <c r="D112" s="312">
        <v>43008</v>
      </c>
      <c r="E112" s="313">
        <v>5</v>
      </c>
      <c r="F112" s="104" t="s">
        <v>217</v>
      </c>
      <c r="G112" s="314" t="s">
        <v>238</v>
      </c>
      <c r="H112" s="315">
        <v>772567.69</v>
      </c>
      <c r="I112" s="316">
        <v>0.45857118118417534</v>
      </c>
      <c r="J112" s="317">
        <v>0</v>
      </c>
      <c r="K112" s="277">
        <v>354277.27814802976</v>
      </c>
      <c r="L112" s="318">
        <v>1.0572919999999999</v>
      </c>
      <c r="M112" s="277">
        <v>374574.53196768666</v>
      </c>
      <c r="N112" s="315">
        <v>129756.12</v>
      </c>
      <c r="O112" s="147">
        <v>1</v>
      </c>
      <c r="P112" s="117">
        <v>1</v>
      </c>
      <c r="Q112" s="119">
        <v>129756.12</v>
      </c>
      <c r="R112" s="120">
        <v>244818.41196768667</v>
      </c>
      <c r="S112" s="277"/>
      <c r="T112" s="121">
        <v>0</v>
      </c>
      <c r="U112" s="315">
        <v>5397163.75</v>
      </c>
      <c r="V112" s="316">
        <v>0.24769614069793081</v>
      </c>
      <c r="W112" s="148">
        <v>0</v>
      </c>
      <c r="X112" s="248">
        <v>1336856.6315897719</v>
      </c>
      <c r="Y112" s="319">
        <v>1.0572919999999999</v>
      </c>
      <c r="Z112" s="248">
        <v>1413447.821726813</v>
      </c>
      <c r="AA112" s="118">
        <v>0</v>
      </c>
      <c r="AB112" s="277">
        <v>0</v>
      </c>
      <c r="AC112" s="277"/>
      <c r="AD112" s="121">
        <v>0</v>
      </c>
      <c r="AE112" s="277">
        <v>0</v>
      </c>
      <c r="AF112" s="320">
        <v>244818.41196768667</v>
      </c>
      <c r="AG112" s="418">
        <f>VLOOKUP(B112,IGT!$B$5:$L$129,IGT!$H$1,FALSE)</f>
        <v>0</v>
      </c>
      <c r="AH112" s="418">
        <f>VLOOKUP(B112,'Tax For Deficit Equity Payment'!$A$8:$J$132,'Tax For Deficit Equity Payment'!$F$1,FALSE)</f>
        <v>0</v>
      </c>
      <c r="AI112" s="418">
        <f>VLOOKUP(B112,'Deficit Equity Payments'!$B$15:$V$144,'Deficit Equity Payments'!$I$1,FALSE)</f>
        <v>0</v>
      </c>
      <c r="AJ112" s="555">
        <f t="shared" si="3"/>
        <v>0</v>
      </c>
      <c r="AL112" s="418">
        <f>VLOOKUP(B112,IGT!$B$5:$L$129,IGT!$K$1,FALSE)</f>
        <v>0</v>
      </c>
      <c r="AM112" s="418">
        <f>VLOOKUP(B112,'Tax For Deficit Equity Payment'!$A$8:$J$132,'Tax For Deficit Equity Payment'!$I$1,FALSE)</f>
        <v>0</v>
      </c>
      <c r="AN112" s="555">
        <f t="shared" si="4"/>
        <v>0</v>
      </c>
    </row>
    <row r="113" spans="1:40" ht="12.75" customHeight="1">
      <c r="A113" s="18">
        <v>102</v>
      </c>
      <c r="B113" s="311">
        <v>3401328</v>
      </c>
      <c r="C113" s="4" t="s">
        <v>59</v>
      </c>
      <c r="D113" s="312">
        <v>42916</v>
      </c>
      <c r="E113" s="313">
        <v>1</v>
      </c>
      <c r="F113" s="104" t="s">
        <v>216</v>
      </c>
      <c r="G113" s="314" t="s">
        <v>238</v>
      </c>
      <c r="H113" s="315">
        <v>5283196.07</v>
      </c>
      <c r="I113" s="316">
        <v>0.47584930646995988</v>
      </c>
      <c r="J113" s="317">
        <v>0</v>
      </c>
      <c r="K113" s="277">
        <v>2514005.1858543176</v>
      </c>
      <c r="L113" s="318">
        <v>1.0646850000000001</v>
      </c>
      <c r="M113" s="277">
        <v>2676623.6113013043</v>
      </c>
      <c r="N113" s="315">
        <v>1018126.99</v>
      </c>
      <c r="O113" s="147">
        <v>1</v>
      </c>
      <c r="P113" s="117">
        <v>1</v>
      </c>
      <c r="Q113" s="119">
        <v>1018126.99</v>
      </c>
      <c r="R113" s="120">
        <v>1658496.6213013043</v>
      </c>
      <c r="S113" s="277"/>
      <c r="T113" s="121">
        <v>0</v>
      </c>
      <c r="U113" s="315">
        <v>15385244.310000001</v>
      </c>
      <c r="V113" s="316">
        <v>0.22580401231316752</v>
      </c>
      <c r="W113" s="148">
        <v>0</v>
      </c>
      <c r="X113" s="248">
        <v>3474049.8956163307</v>
      </c>
      <c r="Y113" s="319">
        <v>1.0646850000000001</v>
      </c>
      <c r="Z113" s="248">
        <v>3698768.8131142734</v>
      </c>
      <c r="AA113" s="118">
        <v>0</v>
      </c>
      <c r="AB113" s="277">
        <v>0</v>
      </c>
      <c r="AC113" s="277"/>
      <c r="AD113" s="121">
        <v>0</v>
      </c>
      <c r="AE113" s="277">
        <v>0</v>
      </c>
      <c r="AF113" s="320">
        <v>1658496.6213013043</v>
      </c>
      <c r="AG113" s="418">
        <f>VLOOKUP(B113,IGT!$B$5:$L$129,IGT!$H$1,FALSE)</f>
        <v>0</v>
      </c>
      <c r="AH113" s="418">
        <f>VLOOKUP(B113,'Tax For Deficit Equity Payment'!$A$8:$J$132,'Tax For Deficit Equity Payment'!$F$1,FALSE)</f>
        <v>0</v>
      </c>
      <c r="AI113" s="418">
        <f>VLOOKUP(B113,'Deficit Equity Payments'!$B$15:$V$144,'Deficit Equity Payments'!$I$1,FALSE)</f>
        <v>0</v>
      </c>
      <c r="AJ113" s="555">
        <f t="shared" si="3"/>
        <v>0</v>
      </c>
      <c r="AL113" s="418">
        <f>VLOOKUP(B113,IGT!$B$5:$L$129,IGT!$K$1,FALSE)</f>
        <v>0</v>
      </c>
      <c r="AM113" s="418">
        <f>VLOOKUP(B113,'Tax For Deficit Equity Payment'!$A$8:$J$132,'Tax For Deficit Equity Payment'!$I$1,FALSE)</f>
        <v>0</v>
      </c>
      <c r="AN113" s="555">
        <f t="shared" si="4"/>
        <v>0</v>
      </c>
    </row>
    <row r="114" spans="1:40" ht="12.75" customHeight="1">
      <c r="A114" s="18">
        <v>103</v>
      </c>
      <c r="B114" s="311">
        <v>3401329</v>
      </c>
      <c r="C114" s="4" t="s">
        <v>168</v>
      </c>
      <c r="D114" s="312">
        <v>43008</v>
      </c>
      <c r="E114" s="313">
        <v>1</v>
      </c>
      <c r="F114" s="104" t="s">
        <v>216</v>
      </c>
      <c r="G114" s="314" t="s">
        <v>238</v>
      </c>
      <c r="H114" s="315">
        <v>3025410.27</v>
      </c>
      <c r="I114" s="316">
        <v>0.54671922504535475</v>
      </c>
      <c r="J114" s="317">
        <v>0</v>
      </c>
      <c r="K114" s="277">
        <v>1654049.9582586575</v>
      </c>
      <c r="L114" s="318">
        <v>1.0572919999999999</v>
      </c>
      <c r="M114" s="277">
        <v>1748813.7884672123</v>
      </c>
      <c r="N114" s="315">
        <v>832202.73</v>
      </c>
      <c r="O114" s="147">
        <v>1</v>
      </c>
      <c r="P114" s="117">
        <v>1</v>
      </c>
      <c r="Q114" s="119">
        <v>832202.73</v>
      </c>
      <c r="R114" s="120">
        <v>916611.05846721237</v>
      </c>
      <c r="S114" s="277"/>
      <c r="T114" s="121">
        <v>0</v>
      </c>
      <c r="U114" s="315">
        <v>11724719.59</v>
      </c>
      <c r="V114" s="316">
        <v>0.23526838958524754</v>
      </c>
      <c r="W114" s="148">
        <v>0</v>
      </c>
      <c r="X114" s="248">
        <v>2758455.8962779036</v>
      </c>
      <c r="Y114" s="319">
        <v>1.0572919999999999</v>
      </c>
      <c r="Z114" s="248">
        <v>2916493.3514874568</v>
      </c>
      <c r="AA114" s="118">
        <v>0</v>
      </c>
      <c r="AB114" s="277">
        <v>0</v>
      </c>
      <c r="AC114" s="277"/>
      <c r="AD114" s="121">
        <v>0</v>
      </c>
      <c r="AE114" s="277">
        <v>0</v>
      </c>
      <c r="AF114" s="320">
        <v>916611.05846721237</v>
      </c>
      <c r="AG114" s="418">
        <f>VLOOKUP(B114,IGT!$B$5:$L$129,IGT!$H$1,FALSE)</f>
        <v>0</v>
      </c>
      <c r="AH114" s="418">
        <f>VLOOKUP(B114,'Tax For Deficit Equity Payment'!$A$8:$J$132,'Tax For Deficit Equity Payment'!$F$1,FALSE)</f>
        <v>0</v>
      </c>
      <c r="AI114" s="418">
        <f>VLOOKUP(B114,'Deficit Equity Payments'!$B$15:$V$144,'Deficit Equity Payments'!$I$1,FALSE)</f>
        <v>0</v>
      </c>
      <c r="AJ114" s="555">
        <f t="shared" si="3"/>
        <v>0</v>
      </c>
      <c r="AL114" s="418">
        <f>VLOOKUP(B114,IGT!$B$5:$L$129,IGT!$K$1,FALSE)</f>
        <v>0</v>
      </c>
      <c r="AM114" s="418">
        <f>VLOOKUP(B114,'Tax For Deficit Equity Payment'!$A$8:$J$132,'Tax For Deficit Equity Payment'!$I$1,FALSE)</f>
        <v>0</v>
      </c>
      <c r="AN114" s="555">
        <f t="shared" si="4"/>
        <v>0</v>
      </c>
    </row>
    <row r="115" spans="1:40" ht="12.75" customHeight="1">
      <c r="A115" s="18">
        <v>104</v>
      </c>
      <c r="B115" s="321">
        <v>3402012</v>
      </c>
      <c r="C115" s="322" t="s">
        <v>293</v>
      </c>
      <c r="D115" s="323">
        <v>42978</v>
      </c>
      <c r="E115" s="324" t="s">
        <v>176</v>
      </c>
      <c r="F115" s="132" t="s">
        <v>218</v>
      </c>
      <c r="G115" s="324" t="s">
        <v>238</v>
      </c>
      <c r="H115" s="326">
        <v>1040395.05</v>
      </c>
      <c r="I115" s="327">
        <v>0.3596134644568893</v>
      </c>
      <c r="J115" s="328">
        <v>0</v>
      </c>
      <c r="K115" s="329">
        <v>374140.06833429856</v>
      </c>
      <c r="L115" s="330">
        <v>1.060052</v>
      </c>
      <c r="M115" s="329">
        <v>396607.92771790986</v>
      </c>
      <c r="N115" s="326">
        <v>130613.07</v>
      </c>
      <c r="O115" s="149">
        <v>1</v>
      </c>
      <c r="P115" s="126">
        <v>1</v>
      </c>
      <c r="Q115" s="127">
        <v>130613.07</v>
      </c>
      <c r="R115" s="337">
        <v>265994.85771790985</v>
      </c>
      <c r="S115" s="277"/>
      <c r="T115" s="123">
        <v>0</v>
      </c>
      <c r="U115" s="326">
        <v>0</v>
      </c>
      <c r="V115" s="327">
        <v>0</v>
      </c>
      <c r="W115" s="150">
        <v>0</v>
      </c>
      <c r="X115" s="338">
        <v>0</v>
      </c>
      <c r="Y115" s="332">
        <v>1</v>
      </c>
      <c r="Z115" s="259">
        <v>0</v>
      </c>
      <c r="AA115" s="128">
        <v>0</v>
      </c>
      <c r="AB115" s="329">
        <v>0</v>
      </c>
      <c r="AC115" s="277"/>
      <c r="AD115" s="123">
        <v>0</v>
      </c>
      <c r="AE115" s="329">
        <v>0</v>
      </c>
      <c r="AF115" s="333">
        <v>265994.85771790985</v>
      </c>
      <c r="AG115" s="418">
        <f>VLOOKUP(B115,IGT!$B$5:$L$129,IGT!$H$1,FALSE)</f>
        <v>0</v>
      </c>
      <c r="AH115" s="418">
        <f>VLOOKUP(B115,'Tax For Deficit Equity Payment'!$A$8:$J$132,'Tax For Deficit Equity Payment'!$F$1,FALSE)</f>
        <v>0</v>
      </c>
      <c r="AI115" s="418">
        <f>VLOOKUP(B115,'Deficit Equity Payments'!$B$15:$V$144,'Deficit Equity Payments'!$I$1,FALSE)</f>
        <v>0</v>
      </c>
      <c r="AJ115" s="555">
        <f t="shared" si="3"/>
        <v>0</v>
      </c>
      <c r="AL115" s="418">
        <f>VLOOKUP(B115,IGT!$B$5:$L$129,IGT!$K$1,FALSE)</f>
        <v>0</v>
      </c>
      <c r="AM115" s="418">
        <f>VLOOKUP(B115,'Tax For Deficit Equity Payment'!$A$8:$J$132,'Tax For Deficit Equity Payment'!$I$1,FALSE)</f>
        <v>0</v>
      </c>
      <c r="AN115" s="555" t="e">
        <f t="shared" si="4"/>
        <v>#DIV/0!</v>
      </c>
    </row>
    <row r="116" spans="1:40" ht="12.75" customHeight="1">
      <c r="A116" s="18">
        <v>105</v>
      </c>
      <c r="B116" s="311">
        <v>3402013</v>
      </c>
      <c r="C116" s="4" t="s">
        <v>359</v>
      </c>
      <c r="D116" s="312">
        <v>42794</v>
      </c>
      <c r="E116" s="313" t="s">
        <v>176</v>
      </c>
      <c r="F116" s="104" t="s">
        <v>218</v>
      </c>
      <c r="G116" s="314" t="s">
        <v>238</v>
      </c>
      <c r="H116" s="315">
        <v>0</v>
      </c>
      <c r="I116" s="316">
        <v>0</v>
      </c>
      <c r="J116" s="317">
        <v>0</v>
      </c>
      <c r="K116" s="277">
        <v>0</v>
      </c>
      <c r="L116" s="318">
        <v>1</v>
      </c>
      <c r="M116" s="277">
        <v>0</v>
      </c>
      <c r="N116" s="315">
        <v>0</v>
      </c>
      <c r="O116" s="147">
        <v>1</v>
      </c>
      <c r="P116" s="117">
        <v>1</v>
      </c>
      <c r="Q116" s="119">
        <v>0</v>
      </c>
      <c r="R116" s="120">
        <v>0</v>
      </c>
      <c r="S116" s="277"/>
      <c r="T116" s="121">
        <v>0</v>
      </c>
      <c r="U116" s="315">
        <v>0</v>
      </c>
      <c r="V116" s="316">
        <v>0</v>
      </c>
      <c r="W116" s="148">
        <v>0</v>
      </c>
      <c r="X116" s="248">
        <v>0</v>
      </c>
      <c r="Y116" s="319">
        <v>1</v>
      </c>
      <c r="Z116" s="248">
        <v>0</v>
      </c>
      <c r="AA116" s="118">
        <v>0</v>
      </c>
      <c r="AB116" s="277">
        <v>0</v>
      </c>
      <c r="AC116" s="277"/>
      <c r="AD116" s="121">
        <v>0</v>
      </c>
      <c r="AE116" s="277">
        <v>0</v>
      </c>
      <c r="AF116" s="320">
        <v>0</v>
      </c>
      <c r="AG116" s="418">
        <f>VLOOKUP(B116,IGT!$B$5:$L$129,IGT!$H$1,FALSE)</f>
        <v>0</v>
      </c>
      <c r="AH116" s="418">
        <f>VLOOKUP(B116,'Tax For Deficit Equity Payment'!$A$8:$J$132,'Tax For Deficit Equity Payment'!$F$1,FALSE)</f>
        <v>0</v>
      </c>
      <c r="AI116" s="418">
        <f>VLOOKUP(B116,'Deficit Equity Payments'!$B$15:$V$144,'Deficit Equity Payments'!$I$1,FALSE)</f>
        <v>0</v>
      </c>
      <c r="AJ116" s="555" t="e">
        <f t="shared" si="3"/>
        <v>#DIV/0!</v>
      </c>
      <c r="AL116" s="418">
        <f>VLOOKUP(B116,IGT!$B$5:$L$129,IGT!$K$1,FALSE)</f>
        <v>0</v>
      </c>
      <c r="AM116" s="418">
        <f>VLOOKUP(B116,'Tax For Deficit Equity Payment'!$A$8:$J$132,'Tax For Deficit Equity Payment'!$I$1,FALSE)</f>
        <v>0</v>
      </c>
      <c r="AN116" s="555" t="e">
        <f t="shared" si="4"/>
        <v>#DIV/0!</v>
      </c>
    </row>
    <row r="117" spans="1:40" ht="12.75" customHeight="1">
      <c r="A117" s="18">
        <v>106</v>
      </c>
      <c r="B117" s="311">
        <v>3402014</v>
      </c>
      <c r="C117" s="4" t="s">
        <v>291</v>
      </c>
      <c r="D117" s="312">
        <v>42916</v>
      </c>
      <c r="E117" s="313" t="s">
        <v>176</v>
      </c>
      <c r="F117" s="104" t="s">
        <v>218</v>
      </c>
      <c r="G117" s="314" t="s">
        <v>238</v>
      </c>
      <c r="H117" s="315">
        <v>25396287.550000001</v>
      </c>
      <c r="I117" s="316">
        <v>0.26462361539253787</v>
      </c>
      <c r="J117" s="317">
        <v>0</v>
      </c>
      <c r="K117" s="277">
        <v>6720457.4290294982</v>
      </c>
      <c r="L117" s="318">
        <v>1.0646850000000001</v>
      </c>
      <c r="M117" s="277">
        <v>7155170.2178262724</v>
      </c>
      <c r="N117" s="315">
        <v>2635408.02</v>
      </c>
      <c r="O117" s="147">
        <v>1</v>
      </c>
      <c r="P117" s="117">
        <v>1</v>
      </c>
      <c r="Q117" s="119">
        <v>2635408.02</v>
      </c>
      <c r="R117" s="120">
        <v>4519762.1978262719</v>
      </c>
      <c r="S117" s="277"/>
      <c r="T117" s="121">
        <v>0</v>
      </c>
      <c r="U117" s="315">
        <v>16526469</v>
      </c>
      <c r="V117" s="316">
        <v>0.2369279845959395</v>
      </c>
      <c r="W117" s="148">
        <v>0</v>
      </c>
      <c r="X117" s="248">
        <v>3915582.9926572717</v>
      </c>
      <c r="Y117" s="319">
        <v>1.0646850000000001</v>
      </c>
      <c r="Z117" s="248">
        <v>4168862.4785373076</v>
      </c>
      <c r="AA117" s="118">
        <v>0</v>
      </c>
      <c r="AB117" s="277">
        <v>1250658.7435611922</v>
      </c>
      <c r="AC117" s="277"/>
      <c r="AD117" s="121">
        <v>0</v>
      </c>
      <c r="AE117" s="277">
        <v>0</v>
      </c>
      <c r="AF117" s="320">
        <v>5770420.9413874643</v>
      </c>
      <c r="AG117" s="418">
        <f>VLOOKUP(B117,IGT!$B$5:$L$129,IGT!$H$1,FALSE)</f>
        <v>0</v>
      </c>
      <c r="AH117" s="418">
        <f>VLOOKUP(B117,'Tax For Deficit Equity Payment'!$A$8:$J$132,'Tax For Deficit Equity Payment'!$F$1,FALSE)</f>
        <v>0</v>
      </c>
      <c r="AI117" s="418">
        <f>VLOOKUP(B117,'Deficit Equity Payments'!$B$15:$V$144,'Deficit Equity Payments'!$I$1,FALSE)</f>
        <v>0</v>
      </c>
      <c r="AJ117" s="555">
        <f t="shared" si="3"/>
        <v>0</v>
      </c>
      <c r="AL117" s="418">
        <f>VLOOKUP(B117,IGT!$B$5:$L$129,IGT!$K$1,FALSE)</f>
        <v>0</v>
      </c>
      <c r="AM117" s="418">
        <f>VLOOKUP(B117,'Tax For Deficit Equity Payment'!$A$8:$J$132,'Tax For Deficit Equity Payment'!$I$1,FALSE)</f>
        <v>0</v>
      </c>
      <c r="AN117" s="555">
        <f t="shared" si="4"/>
        <v>0</v>
      </c>
    </row>
    <row r="118" spans="1:40" ht="12.75" customHeight="1">
      <c r="A118" s="18">
        <v>107</v>
      </c>
      <c r="B118" s="311">
        <v>3402015</v>
      </c>
      <c r="C118" s="4" t="s">
        <v>75</v>
      </c>
      <c r="D118" s="312">
        <v>0</v>
      </c>
      <c r="E118" s="313" t="s">
        <v>176</v>
      </c>
      <c r="F118" s="104" t="s">
        <v>218</v>
      </c>
      <c r="G118" s="314" t="s">
        <v>238</v>
      </c>
      <c r="H118" s="315">
        <v>0</v>
      </c>
      <c r="I118" s="316">
        <v>0.21911958630498271</v>
      </c>
      <c r="J118" s="317">
        <v>0</v>
      </c>
      <c r="K118" s="277">
        <v>0</v>
      </c>
      <c r="L118" s="318">
        <v>1</v>
      </c>
      <c r="M118" s="277">
        <v>0</v>
      </c>
      <c r="N118" s="315">
        <v>0</v>
      </c>
      <c r="O118" s="147">
        <v>1</v>
      </c>
      <c r="P118" s="117">
        <v>1</v>
      </c>
      <c r="Q118" s="119">
        <v>0</v>
      </c>
      <c r="R118" s="120">
        <v>0</v>
      </c>
      <c r="S118" s="277"/>
      <c r="T118" s="121">
        <v>0</v>
      </c>
      <c r="U118" s="315">
        <v>0</v>
      </c>
      <c r="V118" s="316">
        <v>0</v>
      </c>
      <c r="W118" s="148">
        <v>0</v>
      </c>
      <c r="X118" s="248">
        <v>0</v>
      </c>
      <c r="Y118" s="319">
        <v>1</v>
      </c>
      <c r="Z118" s="248">
        <v>0</v>
      </c>
      <c r="AA118" s="118">
        <v>0</v>
      </c>
      <c r="AB118" s="277">
        <v>0</v>
      </c>
      <c r="AC118" s="277"/>
      <c r="AD118" s="121">
        <v>0</v>
      </c>
      <c r="AE118" s="277">
        <v>0</v>
      </c>
      <c r="AF118" s="320">
        <v>0</v>
      </c>
      <c r="AG118" s="418">
        <f>VLOOKUP(B118,IGT!$B$5:$L$129,IGT!$H$1,FALSE)</f>
        <v>0</v>
      </c>
      <c r="AH118" s="418">
        <f>VLOOKUP(B118,'Tax For Deficit Equity Payment'!$A$8:$J$132,'Tax For Deficit Equity Payment'!$F$1,FALSE)</f>
        <v>0</v>
      </c>
      <c r="AI118" s="418">
        <f>VLOOKUP(B118,'Deficit Equity Payments'!$B$15:$V$144,'Deficit Equity Payments'!$I$1,FALSE)</f>
        <v>0</v>
      </c>
      <c r="AJ118" s="555" t="e">
        <f t="shared" si="3"/>
        <v>#DIV/0!</v>
      </c>
      <c r="AL118" s="418">
        <f>VLOOKUP(B118,IGT!$B$5:$L$129,IGT!$K$1,FALSE)</f>
        <v>0</v>
      </c>
      <c r="AM118" s="418">
        <f>VLOOKUP(B118,'Tax For Deficit Equity Payment'!$A$8:$J$132,'Tax For Deficit Equity Payment'!$I$1,FALSE)</f>
        <v>0</v>
      </c>
      <c r="AN118" s="555" t="e">
        <f t="shared" si="4"/>
        <v>#DIV/0!</v>
      </c>
    </row>
    <row r="119" spans="1:40" ht="12.75" customHeight="1">
      <c r="A119" s="18">
        <v>108</v>
      </c>
      <c r="B119" s="311">
        <v>3402016</v>
      </c>
      <c r="C119" s="4" t="s">
        <v>76</v>
      </c>
      <c r="D119" s="312">
        <v>42947</v>
      </c>
      <c r="E119" s="313" t="s">
        <v>176</v>
      </c>
      <c r="F119" s="104" t="s">
        <v>218</v>
      </c>
      <c r="G119" s="314" t="s">
        <v>238</v>
      </c>
      <c r="H119" s="315">
        <v>29332.5</v>
      </c>
      <c r="I119" s="316">
        <v>0</v>
      </c>
      <c r="J119" s="317">
        <v>0</v>
      </c>
      <c r="K119" s="277">
        <v>0</v>
      </c>
      <c r="L119" s="318">
        <v>1</v>
      </c>
      <c r="M119" s="277">
        <v>0</v>
      </c>
      <c r="N119" s="315">
        <v>4959.99</v>
      </c>
      <c r="O119" s="147">
        <v>1</v>
      </c>
      <c r="P119" s="117">
        <v>1</v>
      </c>
      <c r="Q119" s="119">
        <v>4959.99</v>
      </c>
      <c r="R119" s="120">
        <v>0</v>
      </c>
      <c r="S119" s="277"/>
      <c r="T119" s="121">
        <v>0</v>
      </c>
      <c r="U119" s="315">
        <v>0</v>
      </c>
      <c r="V119" s="316">
        <v>0</v>
      </c>
      <c r="W119" s="148">
        <v>0</v>
      </c>
      <c r="X119" s="248">
        <v>0</v>
      </c>
      <c r="Y119" s="319">
        <v>1</v>
      </c>
      <c r="Z119" s="248">
        <v>0</v>
      </c>
      <c r="AA119" s="118">
        <v>0</v>
      </c>
      <c r="AB119" s="277">
        <v>0</v>
      </c>
      <c r="AC119" s="277"/>
      <c r="AD119" s="121">
        <v>0</v>
      </c>
      <c r="AE119" s="277">
        <v>0</v>
      </c>
      <c r="AF119" s="320">
        <v>0</v>
      </c>
      <c r="AG119" s="418">
        <f>VLOOKUP(B119,IGT!$B$5:$L$129,IGT!$H$1,FALSE)</f>
        <v>0</v>
      </c>
      <c r="AH119" s="418">
        <f>VLOOKUP(B119,'Tax For Deficit Equity Payment'!$A$8:$J$132,'Tax For Deficit Equity Payment'!$F$1,FALSE)</f>
        <v>0</v>
      </c>
      <c r="AI119" s="418">
        <f>VLOOKUP(B119,'Deficit Equity Payments'!$B$15:$V$144,'Deficit Equity Payments'!$I$1,FALSE)</f>
        <v>0</v>
      </c>
      <c r="AJ119" s="555" t="e">
        <f t="shared" si="3"/>
        <v>#DIV/0!</v>
      </c>
      <c r="AL119" s="418">
        <f>VLOOKUP(B119,IGT!$B$5:$L$129,IGT!$K$1,FALSE)</f>
        <v>0</v>
      </c>
      <c r="AM119" s="418">
        <f>VLOOKUP(B119,'Tax For Deficit Equity Payment'!$A$8:$J$132,'Tax For Deficit Equity Payment'!$I$1,FALSE)</f>
        <v>0</v>
      </c>
      <c r="AN119" s="555" t="e">
        <f t="shared" si="4"/>
        <v>#DIV/0!</v>
      </c>
    </row>
    <row r="120" spans="1:40" ht="12.75" customHeight="1">
      <c r="A120" s="18">
        <v>109</v>
      </c>
      <c r="B120" s="321">
        <v>3402018</v>
      </c>
      <c r="C120" s="322" t="s">
        <v>77</v>
      </c>
      <c r="D120" s="323">
        <v>42766</v>
      </c>
      <c r="E120" s="324" t="s">
        <v>176</v>
      </c>
      <c r="F120" s="132" t="s">
        <v>218</v>
      </c>
      <c r="G120" s="325" t="s">
        <v>238</v>
      </c>
      <c r="H120" s="326">
        <v>73314.070000000007</v>
      </c>
      <c r="I120" s="327">
        <v>0</v>
      </c>
      <c r="J120" s="328">
        <v>0</v>
      </c>
      <c r="K120" s="329">
        <v>0</v>
      </c>
      <c r="L120" s="330">
        <v>1</v>
      </c>
      <c r="M120" s="329">
        <v>0</v>
      </c>
      <c r="N120" s="326">
        <v>11573.31</v>
      </c>
      <c r="O120" s="149">
        <v>1</v>
      </c>
      <c r="P120" s="126">
        <v>1</v>
      </c>
      <c r="Q120" s="127">
        <v>11573.31</v>
      </c>
      <c r="R120" s="122">
        <v>0</v>
      </c>
      <c r="S120" s="277"/>
      <c r="T120" s="123">
        <v>0</v>
      </c>
      <c r="U120" s="326">
        <v>0</v>
      </c>
      <c r="V120" s="327">
        <v>0</v>
      </c>
      <c r="W120" s="150">
        <v>0</v>
      </c>
      <c r="X120" s="331">
        <v>0</v>
      </c>
      <c r="Y120" s="332">
        <v>1</v>
      </c>
      <c r="Z120" s="331">
        <v>0</v>
      </c>
      <c r="AA120" s="128">
        <v>0</v>
      </c>
      <c r="AB120" s="329">
        <v>0</v>
      </c>
      <c r="AC120" s="277"/>
      <c r="AD120" s="123">
        <v>0</v>
      </c>
      <c r="AE120" s="329">
        <v>0</v>
      </c>
      <c r="AF120" s="333">
        <v>0</v>
      </c>
      <c r="AG120" s="418">
        <f>VLOOKUP(B120,IGT!$B$5:$L$129,IGT!$H$1,FALSE)</f>
        <v>0</v>
      </c>
      <c r="AH120" s="418">
        <f>VLOOKUP(B120,'Tax For Deficit Equity Payment'!$A$8:$J$132,'Tax For Deficit Equity Payment'!$F$1,FALSE)</f>
        <v>0</v>
      </c>
      <c r="AI120" s="418">
        <f>VLOOKUP(B120,'Deficit Equity Payments'!$B$15:$V$144,'Deficit Equity Payments'!$I$1,FALSE)</f>
        <v>0</v>
      </c>
      <c r="AJ120" s="555" t="e">
        <f t="shared" si="3"/>
        <v>#DIV/0!</v>
      </c>
      <c r="AL120" s="418">
        <f>VLOOKUP(B120,IGT!$B$5:$L$129,IGT!$K$1,FALSE)</f>
        <v>0</v>
      </c>
      <c r="AM120" s="418">
        <f>VLOOKUP(B120,'Tax For Deficit Equity Payment'!$A$8:$J$132,'Tax For Deficit Equity Payment'!$I$1,FALSE)</f>
        <v>0</v>
      </c>
      <c r="AN120" s="555" t="e">
        <f t="shared" si="4"/>
        <v>#DIV/0!</v>
      </c>
    </row>
    <row r="121" spans="1:40" ht="12.75" customHeight="1">
      <c r="A121" s="18">
        <v>110</v>
      </c>
      <c r="B121" s="311">
        <v>3402020</v>
      </c>
      <c r="C121" s="4" t="s">
        <v>456</v>
      </c>
      <c r="D121" s="312">
        <v>42855</v>
      </c>
      <c r="E121" s="313" t="s">
        <v>176</v>
      </c>
      <c r="F121" s="104" t="s">
        <v>218</v>
      </c>
      <c r="G121" s="314" t="s">
        <v>238</v>
      </c>
      <c r="H121" s="315">
        <v>0</v>
      </c>
      <c r="I121" s="316">
        <v>0</v>
      </c>
      <c r="J121" s="317">
        <v>0</v>
      </c>
      <c r="K121" s="277">
        <v>0</v>
      </c>
      <c r="L121" s="318">
        <v>1</v>
      </c>
      <c r="M121" s="277">
        <v>0</v>
      </c>
      <c r="N121" s="315">
        <v>0</v>
      </c>
      <c r="O121" s="147">
        <v>1</v>
      </c>
      <c r="P121" s="117">
        <v>1</v>
      </c>
      <c r="Q121" s="119">
        <v>0</v>
      </c>
      <c r="R121" s="120">
        <v>0</v>
      </c>
      <c r="S121" s="277"/>
      <c r="T121" s="121">
        <v>0</v>
      </c>
      <c r="U121" s="315">
        <v>0</v>
      </c>
      <c r="V121" s="316">
        <v>0</v>
      </c>
      <c r="W121" s="148">
        <v>0</v>
      </c>
      <c r="X121" s="248">
        <v>0</v>
      </c>
      <c r="Y121" s="319">
        <v>1</v>
      </c>
      <c r="Z121" s="248">
        <v>0</v>
      </c>
      <c r="AA121" s="118">
        <v>0</v>
      </c>
      <c r="AB121" s="277">
        <v>0</v>
      </c>
      <c r="AC121" s="277"/>
      <c r="AD121" s="121">
        <v>0</v>
      </c>
      <c r="AE121" s="277">
        <v>0</v>
      </c>
      <c r="AF121" s="320">
        <v>0</v>
      </c>
      <c r="AG121" s="418">
        <f>VLOOKUP(B121,IGT!$B$5:$L$129,IGT!$H$1,FALSE)</f>
        <v>0</v>
      </c>
      <c r="AH121" s="418">
        <f>VLOOKUP(B121,'Tax For Deficit Equity Payment'!$A$8:$J$132,'Tax For Deficit Equity Payment'!$F$1,FALSE)</f>
        <v>0</v>
      </c>
      <c r="AI121" s="418">
        <f>VLOOKUP(B121,'Deficit Equity Payments'!$B$15:$V$144,'Deficit Equity Payments'!$I$1,FALSE)</f>
        <v>0</v>
      </c>
      <c r="AJ121" s="555" t="e">
        <f t="shared" si="3"/>
        <v>#DIV/0!</v>
      </c>
      <c r="AL121" s="418">
        <f>VLOOKUP(B121,IGT!$B$5:$L$129,IGT!$K$1,FALSE)</f>
        <v>0</v>
      </c>
      <c r="AM121" s="418">
        <f>VLOOKUP(B121,'Tax For Deficit Equity Payment'!$A$8:$J$132,'Tax For Deficit Equity Payment'!$I$1,FALSE)</f>
        <v>0</v>
      </c>
      <c r="AN121" s="555" t="e">
        <f t="shared" si="4"/>
        <v>#DIV/0!</v>
      </c>
    </row>
    <row r="122" spans="1:40" ht="12.75" customHeight="1">
      <c r="A122" s="18">
        <v>111</v>
      </c>
      <c r="B122" s="311">
        <v>3403025</v>
      </c>
      <c r="C122" s="4" t="s">
        <v>281</v>
      </c>
      <c r="D122" s="312">
        <v>43008</v>
      </c>
      <c r="E122" s="313">
        <v>3</v>
      </c>
      <c r="F122" s="104" t="s">
        <v>219</v>
      </c>
      <c r="G122" s="313" t="s">
        <v>238</v>
      </c>
      <c r="H122" s="315">
        <v>5274188.46</v>
      </c>
      <c r="I122" s="316">
        <v>0.5549168323348338</v>
      </c>
      <c r="J122" s="317">
        <v>0</v>
      </c>
      <c r="K122" s="277">
        <v>2926735.9533601352</v>
      </c>
      <c r="L122" s="318">
        <v>1.0572919999999999</v>
      </c>
      <c r="M122" s="277">
        <v>3094414.5096000438</v>
      </c>
      <c r="N122" s="315">
        <v>1448868.19</v>
      </c>
      <c r="O122" s="147">
        <v>1</v>
      </c>
      <c r="P122" s="117">
        <v>1</v>
      </c>
      <c r="Q122" s="119">
        <v>1448868.19</v>
      </c>
      <c r="R122" s="129">
        <v>1645546.3196000438</v>
      </c>
      <c r="S122" s="277"/>
      <c r="T122" s="121">
        <v>0</v>
      </c>
      <c r="U122" s="315">
        <v>344048.09</v>
      </c>
      <c r="V122" s="316">
        <v>0.54840432060881306</v>
      </c>
      <c r="W122" s="148">
        <v>0</v>
      </c>
      <c r="X122" s="334">
        <v>188677.45905320978</v>
      </c>
      <c r="Y122" s="319">
        <v>1.0572919999999999</v>
      </c>
      <c r="Z122" s="335">
        <v>199487.16803728626</v>
      </c>
      <c r="AA122" s="118">
        <v>0</v>
      </c>
      <c r="AB122" s="277">
        <v>59846.150411185874</v>
      </c>
      <c r="AC122" s="277"/>
      <c r="AD122" s="121">
        <v>0</v>
      </c>
      <c r="AE122" s="277">
        <v>0</v>
      </c>
      <c r="AF122" s="320">
        <v>1705392.4700112296</v>
      </c>
      <c r="AG122" s="418">
        <f>VLOOKUP(B122,IGT!$B$5:$L$129,IGT!$H$1,FALSE)</f>
        <v>0</v>
      </c>
      <c r="AH122" s="418">
        <f>VLOOKUP(B122,'Tax For Deficit Equity Payment'!$A$8:$J$132,'Tax For Deficit Equity Payment'!$F$1,FALSE)</f>
        <v>0</v>
      </c>
      <c r="AI122" s="418">
        <f>VLOOKUP(B122,'Deficit Equity Payments'!$B$15:$V$144,'Deficit Equity Payments'!$I$1,FALSE)</f>
        <v>0</v>
      </c>
      <c r="AJ122" s="555">
        <f t="shared" si="3"/>
        <v>0</v>
      </c>
      <c r="AL122" s="418">
        <f>VLOOKUP(B122,IGT!$B$5:$L$129,IGT!$K$1,FALSE)</f>
        <v>0</v>
      </c>
      <c r="AM122" s="418">
        <f>VLOOKUP(B122,'Tax For Deficit Equity Payment'!$A$8:$J$132,'Tax For Deficit Equity Payment'!$I$1,FALSE)</f>
        <v>0</v>
      </c>
      <c r="AN122" s="555">
        <f t="shared" si="4"/>
        <v>0</v>
      </c>
    </row>
    <row r="123" spans="1:40" ht="12.75" customHeight="1">
      <c r="A123" s="18">
        <v>112</v>
      </c>
      <c r="B123" s="311">
        <v>3403026</v>
      </c>
      <c r="C123" s="4" t="s">
        <v>78</v>
      </c>
      <c r="D123" s="312">
        <v>43100</v>
      </c>
      <c r="E123" s="313">
        <v>4</v>
      </c>
      <c r="F123" s="104" t="s">
        <v>220</v>
      </c>
      <c r="G123" s="314" t="s">
        <v>237</v>
      </c>
      <c r="H123" s="315">
        <v>29672172.120000001</v>
      </c>
      <c r="I123" s="316">
        <v>0.33261820245774293</v>
      </c>
      <c r="J123" s="317">
        <v>0</v>
      </c>
      <c r="K123" s="277">
        <v>9869504.5535711553</v>
      </c>
      <c r="L123" s="318">
        <v>1.0518130000000001</v>
      </c>
      <c r="M123" s="277">
        <v>10380873.193005338</v>
      </c>
      <c r="N123" s="315">
        <v>4016198.65</v>
      </c>
      <c r="O123" s="147">
        <v>1.0023249636819134</v>
      </c>
      <c r="P123" s="117">
        <v>1</v>
      </c>
      <c r="Q123" s="119">
        <v>4025536.1660005995</v>
      </c>
      <c r="R123" s="120">
        <v>6355337.0270047393</v>
      </c>
      <c r="S123" s="277"/>
      <c r="T123" s="121">
        <v>6355337</v>
      </c>
      <c r="U123" s="315">
        <v>4987476.21</v>
      </c>
      <c r="V123" s="316">
        <v>0.41151561594873243</v>
      </c>
      <c r="W123" s="148">
        <v>0</v>
      </c>
      <c r="X123" s="248">
        <v>2052424.3445877996</v>
      </c>
      <c r="Y123" s="319">
        <v>1.0518130000000001</v>
      </c>
      <c r="Z123" s="248">
        <v>2158766.6071539274</v>
      </c>
      <c r="AA123" s="118">
        <v>0</v>
      </c>
      <c r="AB123" s="277">
        <v>647629.98214617826</v>
      </c>
      <c r="AC123" s="277"/>
      <c r="AD123" s="121">
        <v>647630</v>
      </c>
      <c r="AE123" s="277">
        <v>7002967</v>
      </c>
      <c r="AF123" s="320">
        <v>7002967.0091509176</v>
      </c>
      <c r="AG123" s="418">
        <f>VLOOKUP(B123,IGT!$B$5:$L$129,IGT!$H$1,FALSE)</f>
        <v>2087092.6796683564</v>
      </c>
      <c r="AH123" s="418">
        <f>VLOOKUP(B123,'Tax For Deficit Equity Payment'!$A$8:$J$132,'Tax For Deficit Equity Payment'!$F$1,FALSE)</f>
        <v>0</v>
      </c>
      <c r="AI123" s="418">
        <f>VLOOKUP(B123,'Deficit Equity Payments'!$B$15:$V$144,'Deficit Equity Payments'!$I$1,FALSE)</f>
        <v>0</v>
      </c>
      <c r="AJ123" s="555">
        <f t="shared" si="3"/>
        <v>0.20105174592390218</v>
      </c>
      <c r="AL123" s="418">
        <f>VLOOKUP(B123,IGT!$B$5:$L$129,IGT!$K$1,FALSE)</f>
        <v>212681.68613680496</v>
      </c>
      <c r="AM123" s="418">
        <f>VLOOKUP(B123,'Tax For Deficit Equity Payment'!$A$8:$J$132,'Tax For Deficit Equity Payment'!$I$1,FALSE)</f>
        <v>0</v>
      </c>
      <c r="AN123" s="555">
        <f t="shared" si="4"/>
        <v>9.852000000000001E-2</v>
      </c>
    </row>
    <row r="124" spans="1:40" ht="12.75" customHeight="1">
      <c r="A124" s="18">
        <v>113</v>
      </c>
      <c r="B124" s="311">
        <v>3404004</v>
      </c>
      <c r="C124" s="4" t="s">
        <v>179</v>
      </c>
      <c r="D124" s="312">
        <v>42916</v>
      </c>
      <c r="E124" s="313">
        <v>6</v>
      </c>
      <c r="F124" s="104" t="s">
        <v>214</v>
      </c>
      <c r="G124" s="314" t="s">
        <v>238</v>
      </c>
      <c r="H124" s="315">
        <v>0</v>
      </c>
      <c r="I124" s="316">
        <v>0.8182166135519181</v>
      </c>
      <c r="J124" s="317">
        <v>0</v>
      </c>
      <c r="K124" s="277">
        <v>0</v>
      </c>
      <c r="L124" s="318">
        <v>1</v>
      </c>
      <c r="M124" s="277">
        <v>0</v>
      </c>
      <c r="N124" s="315">
        <v>0</v>
      </c>
      <c r="O124" s="147">
        <v>1</v>
      </c>
      <c r="P124" s="117">
        <v>1</v>
      </c>
      <c r="Q124" s="119">
        <v>0</v>
      </c>
      <c r="R124" s="120">
        <v>0</v>
      </c>
      <c r="S124" s="277"/>
      <c r="T124" s="121">
        <v>0</v>
      </c>
      <c r="U124" s="315">
        <v>0</v>
      </c>
      <c r="V124" s="316">
        <v>0</v>
      </c>
      <c r="W124" s="148">
        <v>0</v>
      </c>
      <c r="X124" s="248">
        <v>0</v>
      </c>
      <c r="Y124" s="319">
        <v>1</v>
      </c>
      <c r="Z124" s="248">
        <v>0</v>
      </c>
      <c r="AA124" s="118">
        <v>0</v>
      </c>
      <c r="AB124" s="277">
        <v>0</v>
      </c>
      <c r="AC124" s="277"/>
      <c r="AD124" s="121">
        <v>0</v>
      </c>
      <c r="AE124" s="277">
        <v>0</v>
      </c>
      <c r="AF124" s="320">
        <v>0</v>
      </c>
      <c r="AG124" s="418">
        <f>VLOOKUP(B124,IGT!$B$5:$L$129,IGT!$H$1,FALSE)</f>
        <v>0</v>
      </c>
      <c r="AH124" s="418">
        <f>VLOOKUP(B124,'Tax For Deficit Equity Payment'!$A$8:$J$132,'Tax For Deficit Equity Payment'!$F$1,FALSE)</f>
        <v>0</v>
      </c>
      <c r="AI124" s="418">
        <f>VLOOKUP(B124,'Deficit Equity Payments'!$B$15:$V$144,'Deficit Equity Payments'!$I$1,FALSE)</f>
        <v>0</v>
      </c>
      <c r="AJ124" s="555" t="e">
        <f t="shared" si="3"/>
        <v>#DIV/0!</v>
      </c>
      <c r="AL124" s="418">
        <f>VLOOKUP(B124,IGT!$B$5:$L$129,IGT!$K$1,FALSE)</f>
        <v>0</v>
      </c>
      <c r="AM124" s="418">
        <f>VLOOKUP(B124,'Tax For Deficit Equity Payment'!$A$8:$J$132,'Tax For Deficit Equity Payment'!$I$1,FALSE)</f>
        <v>0</v>
      </c>
      <c r="AN124" s="555" t="e">
        <f t="shared" si="4"/>
        <v>#DIV/0!</v>
      </c>
    </row>
    <row r="125" spans="1:40" ht="12.75" customHeight="1">
      <c r="A125" s="18">
        <v>114</v>
      </c>
      <c r="B125" s="321">
        <v>3404007</v>
      </c>
      <c r="C125" s="322" t="s">
        <v>180</v>
      </c>
      <c r="D125" s="323">
        <v>43100</v>
      </c>
      <c r="E125" s="324">
        <v>3</v>
      </c>
      <c r="F125" s="132" t="s">
        <v>221</v>
      </c>
      <c r="G125" s="325" t="s">
        <v>238</v>
      </c>
      <c r="H125" s="326">
        <v>52800</v>
      </c>
      <c r="I125" s="327">
        <v>0.28569201995012466</v>
      </c>
      <c r="J125" s="328">
        <v>0</v>
      </c>
      <c r="K125" s="329">
        <v>15084.538653366582</v>
      </c>
      <c r="L125" s="330">
        <v>1.0518130000000001</v>
      </c>
      <c r="M125" s="329">
        <v>15866.113854613466</v>
      </c>
      <c r="N125" s="326">
        <v>16189.47</v>
      </c>
      <c r="O125" s="149">
        <v>1</v>
      </c>
      <c r="P125" s="126">
        <v>1</v>
      </c>
      <c r="Q125" s="127">
        <v>16189.47</v>
      </c>
      <c r="R125" s="122">
        <v>0</v>
      </c>
      <c r="S125" s="277"/>
      <c r="T125" s="123">
        <v>0</v>
      </c>
      <c r="U125" s="326">
        <v>0</v>
      </c>
      <c r="V125" s="327">
        <v>0</v>
      </c>
      <c r="W125" s="150">
        <v>0</v>
      </c>
      <c r="X125" s="331">
        <v>0</v>
      </c>
      <c r="Y125" s="332">
        <v>1</v>
      </c>
      <c r="Z125" s="331">
        <v>0</v>
      </c>
      <c r="AA125" s="128">
        <v>0</v>
      </c>
      <c r="AB125" s="329">
        <v>0</v>
      </c>
      <c r="AC125" s="277"/>
      <c r="AD125" s="123">
        <v>0</v>
      </c>
      <c r="AE125" s="329">
        <v>0</v>
      </c>
      <c r="AF125" s="333">
        <v>0</v>
      </c>
      <c r="AG125" s="418">
        <f>VLOOKUP(B125,IGT!$B$5:$L$129,IGT!$H$1,FALSE)</f>
        <v>0</v>
      </c>
      <c r="AH125" s="418">
        <f>VLOOKUP(B125,'Tax For Deficit Equity Payment'!$A$8:$J$132,'Tax For Deficit Equity Payment'!$F$1,FALSE)</f>
        <v>0</v>
      </c>
      <c r="AI125" s="418">
        <f>VLOOKUP(B125,'Deficit Equity Payments'!$B$15:$V$144,'Deficit Equity Payments'!$I$1,FALSE)</f>
        <v>745</v>
      </c>
      <c r="AJ125" s="555">
        <f t="shared" si="3"/>
        <v>4.6955417490803696E-2</v>
      </c>
      <c r="AL125" s="418">
        <f>VLOOKUP(B125,IGT!$B$5:$L$129,IGT!$K$1,FALSE)</f>
        <v>0</v>
      </c>
      <c r="AM125" s="418">
        <f>VLOOKUP(B125,'Tax For Deficit Equity Payment'!$A$8:$J$132,'Tax For Deficit Equity Payment'!$I$1,FALSE)</f>
        <v>0</v>
      </c>
      <c r="AN125" s="555" t="e">
        <f t="shared" si="4"/>
        <v>#DIV/0!</v>
      </c>
    </row>
    <row r="126" spans="1:40" ht="12.75" customHeight="1">
      <c r="A126" s="18">
        <v>115</v>
      </c>
      <c r="B126" s="311">
        <v>3404014</v>
      </c>
      <c r="C126" s="4" t="s">
        <v>79</v>
      </c>
      <c r="D126" s="312">
        <v>43100</v>
      </c>
      <c r="E126" s="313">
        <v>3</v>
      </c>
      <c r="F126" s="104" t="s">
        <v>221</v>
      </c>
      <c r="G126" s="314" t="s">
        <v>238</v>
      </c>
      <c r="H126" s="315">
        <v>6400</v>
      </c>
      <c r="I126" s="316">
        <v>0.24497086466165413</v>
      </c>
      <c r="J126" s="317">
        <v>0</v>
      </c>
      <c r="K126" s="277">
        <v>1567.8135338345865</v>
      </c>
      <c r="L126" s="318">
        <v>1.0518130000000001</v>
      </c>
      <c r="M126" s="277">
        <v>1649.0466564631581</v>
      </c>
      <c r="N126" s="315">
        <v>1742.48</v>
      </c>
      <c r="O126" s="147">
        <v>1</v>
      </c>
      <c r="P126" s="117">
        <v>1</v>
      </c>
      <c r="Q126" s="119">
        <v>1742.48</v>
      </c>
      <c r="R126" s="120">
        <v>0</v>
      </c>
      <c r="S126" s="277"/>
      <c r="T126" s="121">
        <v>0</v>
      </c>
      <c r="U126" s="315">
        <v>0</v>
      </c>
      <c r="V126" s="316">
        <v>0</v>
      </c>
      <c r="W126" s="148">
        <v>0</v>
      </c>
      <c r="X126" s="248">
        <v>0</v>
      </c>
      <c r="Y126" s="319">
        <v>1</v>
      </c>
      <c r="Z126" s="248">
        <v>0</v>
      </c>
      <c r="AA126" s="118">
        <v>0</v>
      </c>
      <c r="AB126" s="277">
        <v>0</v>
      </c>
      <c r="AC126" s="277"/>
      <c r="AD126" s="121">
        <v>0</v>
      </c>
      <c r="AE126" s="277">
        <v>0</v>
      </c>
      <c r="AF126" s="320">
        <v>0</v>
      </c>
      <c r="AG126" s="418">
        <f>VLOOKUP(B126,IGT!$B$5:$L$129,IGT!$H$1,FALSE)</f>
        <v>0</v>
      </c>
      <c r="AH126" s="418">
        <f>VLOOKUP(B126,'Tax For Deficit Equity Payment'!$A$8:$J$132,'Tax For Deficit Equity Payment'!$F$1,FALSE)</f>
        <v>0</v>
      </c>
      <c r="AI126" s="418">
        <f>VLOOKUP(B126,'Deficit Equity Payments'!$B$15:$V$144,'Deficit Equity Payments'!$I$1,FALSE)</f>
        <v>44</v>
      </c>
      <c r="AJ126" s="555">
        <f t="shared" si="3"/>
        <v>2.6682083146373985E-2</v>
      </c>
      <c r="AL126" s="418">
        <f>VLOOKUP(B126,IGT!$B$5:$L$129,IGT!$K$1,FALSE)</f>
        <v>0</v>
      </c>
      <c r="AM126" s="418">
        <f>VLOOKUP(B126,'Tax For Deficit Equity Payment'!$A$8:$J$132,'Tax For Deficit Equity Payment'!$I$1,FALSE)</f>
        <v>0</v>
      </c>
      <c r="AN126" s="555" t="e">
        <f t="shared" si="4"/>
        <v>#DIV/0!</v>
      </c>
    </row>
    <row r="127" spans="1:40" ht="12.75" customHeight="1">
      <c r="A127" s="18">
        <v>116</v>
      </c>
      <c r="B127" s="311">
        <v>3404016</v>
      </c>
      <c r="C127" s="4" t="s">
        <v>80</v>
      </c>
      <c r="D127" s="312">
        <v>42916</v>
      </c>
      <c r="E127" s="313">
        <v>3</v>
      </c>
      <c r="F127" s="104" t="s">
        <v>221</v>
      </c>
      <c r="G127" s="313" t="s">
        <v>238</v>
      </c>
      <c r="H127" s="315">
        <v>0</v>
      </c>
      <c r="I127" s="316">
        <v>0</v>
      </c>
      <c r="J127" s="317">
        <v>0</v>
      </c>
      <c r="K127" s="277">
        <v>0</v>
      </c>
      <c r="L127" s="318">
        <v>1</v>
      </c>
      <c r="M127" s="277">
        <v>0</v>
      </c>
      <c r="N127" s="315">
        <v>0</v>
      </c>
      <c r="O127" s="147">
        <v>1</v>
      </c>
      <c r="P127" s="117">
        <v>1</v>
      </c>
      <c r="Q127" s="119">
        <v>0</v>
      </c>
      <c r="R127" s="129">
        <v>0</v>
      </c>
      <c r="S127" s="277"/>
      <c r="T127" s="121">
        <v>0</v>
      </c>
      <c r="U127" s="315">
        <v>0</v>
      </c>
      <c r="V127" s="316">
        <v>0</v>
      </c>
      <c r="W127" s="148">
        <v>0</v>
      </c>
      <c r="X127" s="334">
        <v>0</v>
      </c>
      <c r="Y127" s="319">
        <v>1</v>
      </c>
      <c r="Z127" s="335">
        <v>0</v>
      </c>
      <c r="AA127" s="118">
        <v>0</v>
      </c>
      <c r="AB127" s="277">
        <v>0</v>
      </c>
      <c r="AC127" s="277"/>
      <c r="AD127" s="121">
        <v>0</v>
      </c>
      <c r="AE127" s="277">
        <v>0</v>
      </c>
      <c r="AF127" s="320">
        <v>0</v>
      </c>
      <c r="AG127" s="418">
        <f>VLOOKUP(B127,IGT!$B$5:$L$129,IGT!$H$1,FALSE)</f>
        <v>0</v>
      </c>
      <c r="AH127" s="418">
        <f>VLOOKUP(B127,'Tax For Deficit Equity Payment'!$A$8:$J$132,'Tax For Deficit Equity Payment'!$F$1,FALSE)</f>
        <v>0</v>
      </c>
      <c r="AI127" s="418">
        <f>VLOOKUP(B127,'Deficit Equity Payments'!$B$15:$V$144,'Deficit Equity Payments'!$I$1,FALSE)</f>
        <v>0</v>
      </c>
      <c r="AJ127" s="555" t="e">
        <f t="shared" si="3"/>
        <v>#DIV/0!</v>
      </c>
      <c r="AL127" s="418">
        <f>VLOOKUP(B127,IGT!$B$5:$L$129,IGT!$K$1,FALSE)</f>
        <v>0</v>
      </c>
      <c r="AM127" s="418">
        <f>VLOOKUP(B127,'Tax For Deficit Equity Payment'!$A$8:$J$132,'Tax For Deficit Equity Payment'!$I$1,FALSE)</f>
        <v>0</v>
      </c>
      <c r="AN127" s="555" t="e">
        <f t="shared" si="4"/>
        <v>#DIV/0!</v>
      </c>
    </row>
    <row r="128" spans="1:40" ht="12.75" customHeight="1">
      <c r="A128" s="18">
        <v>117</v>
      </c>
      <c r="B128" s="311">
        <v>3404024</v>
      </c>
      <c r="C128" s="4" t="s">
        <v>598</v>
      </c>
      <c r="D128" s="312">
        <v>42916</v>
      </c>
      <c r="E128" s="313">
        <v>6</v>
      </c>
      <c r="F128" s="104" t="s">
        <v>221</v>
      </c>
      <c r="G128" s="314" t="s">
        <v>238</v>
      </c>
      <c r="H128" s="315">
        <v>0</v>
      </c>
      <c r="I128" s="316">
        <v>0</v>
      </c>
      <c r="J128" s="317">
        <v>0</v>
      </c>
      <c r="K128" s="277">
        <v>0</v>
      </c>
      <c r="L128" s="318">
        <v>1</v>
      </c>
      <c r="M128" s="277">
        <v>0</v>
      </c>
      <c r="N128" s="315">
        <v>0</v>
      </c>
      <c r="O128" s="147">
        <v>1</v>
      </c>
      <c r="P128" s="117">
        <v>1</v>
      </c>
      <c r="Q128" s="119">
        <v>0</v>
      </c>
      <c r="R128" s="120">
        <v>0</v>
      </c>
      <c r="S128" s="277"/>
      <c r="T128" s="121">
        <v>0</v>
      </c>
      <c r="U128" s="315">
        <v>0</v>
      </c>
      <c r="V128" s="316">
        <v>0</v>
      </c>
      <c r="W128" s="148">
        <v>0</v>
      </c>
      <c r="X128" s="248">
        <v>0</v>
      </c>
      <c r="Y128" s="319">
        <v>1</v>
      </c>
      <c r="Z128" s="248">
        <v>0</v>
      </c>
      <c r="AA128" s="118">
        <v>0</v>
      </c>
      <c r="AB128" s="277">
        <v>0</v>
      </c>
      <c r="AC128" s="277"/>
      <c r="AD128" s="121">
        <v>0</v>
      </c>
      <c r="AE128" s="277">
        <v>0</v>
      </c>
      <c r="AF128" s="320">
        <v>0</v>
      </c>
      <c r="AG128" s="418">
        <f>VLOOKUP(B128,IGT!$B$5:$L$129,IGT!$H$1,FALSE)</f>
        <v>0</v>
      </c>
      <c r="AH128" s="418">
        <f>VLOOKUP(B128,'Tax For Deficit Equity Payment'!$A$8:$J$132,'Tax For Deficit Equity Payment'!$F$1,FALSE)</f>
        <v>0</v>
      </c>
      <c r="AI128" s="418">
        <f>VLOOKUP(B128,'Deficit Equity Payments'!$B$15:$V$144,'Deficit Equity Payments'!$I$1,FALSE)</f>
        <v>0</v>
      </c>
      <c r="AJ128" s="555" t="e">
        <f t="shared" si="3"/>
        <v>#DIV/0!</v>
      </c>
      <c r="AL128" s="418">
        <f>VLOOKUP(B128,IGT!$B$5:$L$129,IGT!$K$1,FALSE)</f>
        <v>0</v>
      </c>
      <c r="AM128" s="418">
        <f>VLOOKUP(B128,'Tax For Deficit Equity Payment'!$A$8:$J$132,'Tax For Deficit Equity Payment'!$I$1,FALSE)</f>
        <v>0</v>
      </c>
      <c r="AN128" s="555" t="e">
        <f t="shared" si="4"/>
        <v>#DIV/0!</v>
      </c>
    </row>
    <row r="129" spans="1:40" ht="12.75" customHeight="1">
      <c r="A129" s="18">
        <v>118</v>
      </c>
      <c r="B129" s="311">
        <v>3404023</v>
      </c>
      <c r="C129" s="4" t="s">
        <v>81</v>
      </c>
      <c r="D129" s="312">
        <v>42916</v>
      </c>
      <c r="E129" s="313">
        <v>6</v>
      </c>
      <c r="F129" s="104" t="s">
        <v>214</v>
      </c>
      <c r="G129" s="314" t="s">
        <v>238</v>
      </c>
      <c r="H129" s="315">
        <v>0</v>
      </c>
      <c r="I129" s="316">
        <v>0</v>
      </c>
      <c r="J129" s="317">
        <v>0</v>
      </c>
      <c r="K129" s="277">
        <v>0</v>
      </c>
      <c r="L129" s="318">
        <v>1</v>
      </c>
      <c r="M129" s="277">
        <v>0</v>
      </c>
      <c r="N129" s="315">
        <v>0</v>
      </c>
      <c r="O129" s="147">
        <v>1</v>
      </c>
      <c r="P129" s="117">
        <v>1</v>
      </c>
      <c r="Q129" s="119">
        <v>0</v>
      </c>
      <c r="R129" s="120">
        <v>0</v>
      </c>
      <c r="S129" s="277"/>
      <c r="T129" s="121">
        <v>0</v>
      </c>
      <c r="U129" s="315">
        <v>0</v>
      </c>
      <c r="V129" s="316">
        <v>0</v>
      </c>
      <c r="W129" s="148">
        <v>0</v>
      </c>
      <c r="X129" s="248">
        <v>0</v>
      </c>
      <c r="Y129" s="319">
        <v>1</v>
      </c>
      <c r="Z129" s="248">
        <v>0</v>
      </c>
      <c r="AA129" s="118">
        <v>0</v>
      </c>
      <c r="AB129" s="277">
        <v>0</v>
      </c>
      <c r="AC129" s="277"/>
      <c r="AD129" s="121">
        <v>0</v>
      </c>
      <c r="AE129" s="277">
        <v>0</v>
      </c>
      <c r="AF129" s="320">
        <v>0</v>
      </c>
      <c r="AG129" s="418">
        <f>VLOOKUP(B129,IGT!$B$5:$L$129,IGT!$H$1,FALSE)</f>
        <v>0</v>
      </c>
      <c r="AH129" s="418">
        <f>VLOOKUP(B129,'Tax For Deficit Equity Payment'!$A$8:$J$132,'Tax For Deficit Equity Payment'!$F$1,FALSE)</f>
        <v>0</v>
      </c>
      <c r="AI129" s="418">
        <f>VLOOKUP(B129,'Deficit Equity Payments'!$B$15:$V$144,'Deficit Equity Payments'!$I$1,FALSE)</f>
        <v>0</v>
      </c>
      <c r="AJ129" s="555" t="e">
        <f t="shared" si="3"/>
        <v>#DIV/0!</v>
      </c>
      <c r="AL129" s="418">
        <f>VLOOKUP(B129,IGT!$B$5:$L$129,IGT!$K$1,FALSE)</f>
        <v>0</v>
      </c>
      <c r="AM129" s="418">
        <f>VLOOKUP(B129,'Tax For Deficit Equity Payment'!$A$8:$J$132,'Tax For Deficit Equity Payment'!$I$1,FALSE)</f>
        <v>0</v>
      </c>
      <c r="AN129" s="555" t="e">
        <f t="shared" si="4"/>
        <v>#DIV/0!</v>
      </c>
    </row>
    <row r="130" spans="1:40" ht="12.75" customHeight="1">
      <c r="A130" s="18">
        <v>119</v>
      </c>
      <c r="B130" s="321">
        <v>3404025</v>
      </c>
      <c r="C130" s="322" t="s">
        <v>82</v>
      </c>
      <c r="D130" s="323">
        <v>42916</v>
      </c>
      <c r="E130" s="324">
        <v>6</v>
      </c>
      <c r="F130" s="132" t="s">
        <v>214</v>
      </c>
      <c r="G130" s="325" t="s">
        <v>238</v>
      </c>
      <c r="H130" s="326">
        <v>0</v>
      </c>
      <c r="I130" s="327">
        <v>0.85045397978497039</v>
      </c>
      <c r="J130" s="328">
        <v>0</v>
      </c>
      <c r="K130" s="329">
        <v>0</v>
      </c>
      <c r="L130" s="330">
        <v>1</v>
      </c>
      <c r="M130" s="329">
        <v>0</v>
      </c>
      <c r="N130" s="326">
        <v>0</v>
      </c>
      <c r="O130" s="149">
        <v>1</v>
      </c>
      <c r="P130" s="126">
        <v>1</v>
      </c>
      <c r="Q130" s="127">
        <v>0</v>
      </c>
      <c r="R130" s="122">
        <v>0</v>
      </c>
      <c r="S130" s="277"/>
      <c r="T130" s="123">
        <v>0</v>
      </c>
      <c r="U130" s="326">
        <v>0</v>
      </c>
      <c r="V130" s="327">
        <v>0</v>
      </c>
      <c r="W130" s="150">
        <v>0</v>
      </c>
      <c r="X130" s="331">
        <v>0</v>
      </c>
      <c r="Y130" s="332">
        <v>1</v>
      </c>
      <c r="Z130" s="331">
        <v>0</v>
      </c>
      <c r="AA130" s="128">
        <v>0</v>
      </c>
      <c r="AB130" s="329">
        <v>0</v>
      </c>
      <c r="AC130" s="277"/>
      <c r="AD130" s="123">
        <v>0</v>
      </c>
      <c r="AE130" s="329">
        <v>0</v>
      </c>
      <c r="AF130" s="333">
        <v>0</v>
      </c>
      <c r="AG130" s="418">
        <f>VLOOKUP(B130,IGT!$B$5:$L$129,IGT!$H$1,FALSE)</f>
        <v>0</v>
      </c>
      <c r="AH130" s="418">
        <f>VLOOKUP(B130,'Tax For Deficit Equity Payment'!$A$8:$J$132,'Tax For Deficit Equity Payment'!$F$1,FALSE)</f>
        <v>0</v>
      </c>
      <c r="AI130" s="418">
        <f>VLOOKUP(B130,'Deficit Equity Payments'!$B$15:$V$144,'Deficit Equity Payments'!$I$1,FALSE)</f>
        <v>0</v>
      </c>
      <c r="AJ130" s="555" t="e">
        <f t="shared" si="3"/>
        <v>#DIV/0!</v>
      </c>
      <c r="AL130" s="418">
        <f>VLOOKUP(B130,IGT!$B$5:$L$129,IGT!$K$1,FALSE)</f>
        <v>0</v>
      </c>
      <c r="AM130" s="418">
        <f>VLOOKUP(B130,'Tax For Deficit Equity Payment'!$A$8:$J$132,'Tax For Deficit Equity Payment'!$I$1,FALSE)</f>
        <v>0</v>
      </c>
      <c r="AN130" s="555" t="e">
        <f t="shared" si="4"/>
        <v>#DIV/0!</v>
      </c>
    </row>
    <row r="131" spans="1:40" ht="12.75" customHeight="1">
      <c r="A131" s="18">
        <v>120</v>
      </c>
      <c r="B131" s="311">
        <v>3404026</v>
      </c>
      <c r="C131" s="4" t="s">
        <v>83</v>
      </c>
      <c r="D131" s="312">
        <v>42916</v>
      </c>
      <c r="E131" s="313">
        <v>6</v>
      </c>
      <c r="F131" s="104" t="s">
        <v>214</v>
      </c>
      <c r="G131" s="314" t="s">
        <v>238</v>
      </c>
      <c r="H131" s="315">
        <v>0</v>
      </c>
      <c r="I131" s="316">
        <v>0.94128818126820657</v>
      </c>
      <c r="J131" s="317">
        <v>0</v>
      </c>
      <c r="K131" s="277">
        <v>0</v>
      </c>
      <c r="L131" s="318">
        <v>1</v>
      </c>
      <c r="M131" s="277">
        <v>0</v>
      </c>
      <c r="N131" s="315">
        <v>0</v>
      </c>
      <c r="O131" s="147">
        <v>1</v>
      </c>
      <c r="P131" s="117">
        <v>1</v>
      </c>
      <c r="Q131" s="119">
        <v>0</v>
      </c>
      <c r="R131" s="120">
        <v>0</v>
      </c>
      <c r="S131" s="277"/>
      <c r="T131" s="121">
        <v>0</v>
      </c>
      <c r="U131" s="315">
        <v>0</v>
      </c>
      <c r="V131" s="316">
        <v>0</v>
      </c>
      <c r="W131" s="148">
        <v>0</v>
      </c>
      <c r="X131" s="248">
        <v>0</v>
      </c>
      <c r="Y131" s="319">
        <v>1</v>
      </c>
      <c r="Z131" s="248">
        <v>0</v>
      </c>
      <c r="AA131" s="118">
        <v>0</v>
      </c>
      <c r="AB131" s="277">
        <v>0</v>
      </c>
      <c r="AC131" s="277"/>
      <c r="AD131" s="121">
        <v>0</v>
      </c>
      <c r="AE131" s="277">
        <v>0</v>
      </c>
      <c r="AF131" s="320">
        <v>0</v>
      </c>
      <c r="AG131" s="418">
        <f>VLOOKUP(B131,IGT!$B$5:$L$129,IGT!$H$1,FALSE)</f>
        <v>0</v>
      </c>
      <c r="AH131" s="418">
        <f>VLOOKUP(B131,'Tax For Deficit Equity Payment'!$A$8:$J$132,'Tax For Deficit Equity Payment'!$F$1,FALSE)</f>
        <v>0</v>
      </c>
      <c r="AI131" s="418">
        <f>VLOOKUP(B131,'Deficit Equity Payments'!$B$15:$V$144,'Deficit Equity Payments'!$I$1,FALSE)</f>
        <v>0</v>
      </c>
      <c r="AJ131" s="555" t="e">
        <f t="shared" si="3"/>
        <v>#DIV/0!</v>
      </c>
      <c r="AL131" s="418">
        <f>VLOOKUP(B131,IGT!$B$5:$L$129,IGT!$K$1,FALSE)</f>
        <v>0</v>
      </c>
      <c r="AM131" s="418">
        <f>VLOOKUP(B131,'Tax For Deficit Equity Payment'!$A$8:$J$132,'Tax For Deficit Equity Payment'!$I$1,FALSE)</f>
        <v>0</v>
      </c>
      <c r="AN131" s="555" t="e">
        <f t="shared" si="4"/>
        <v>#DIV/0!</v>
      </c>
    </row>
    <row r="132" spans="1:40" ht="12.75" customHeight="1">
      <c r="A132" s="18">
        <v>121</v>
      </c>
      <c r="B132" s="311">
        <v>3404027</v>
      </c>
      <c r="C132" s="4" t="s">
        <v>455</v>
      </c>
      <c r="D132" s="312">
        <v>42916</v>
      </c>
      <c r="E132" s="313">
        <v>6</v>
      </c>
      <c r="F132" s="104" t="s">
        <v>214</v>
      </c>
      <c r="G132" s="314" t="s">
        <v>238</v>
      </c>
      <c r="H132" s="315">
        <v>0</v>
      </c>
      <c r="I132" s="316">
        <v>0</v>
      </c>
      <c r="J132" s="317">
        <v>0</v>
      </c>
      <c r="K132" s="277">
        <v>0</v>
      </c>
      <c r="L132" s="318">
        <v>1</v>
      </c>
      <c r="M132" s="277">
        <v>0</v>
      </c>
      <c r="N132" s="315">
        <v>0</v>
      </c>
      <c r="O132" s="147">
        <v>1</v>
      </c>
      <c r="P132" s="117">
        <v>1</v>
      </c>
      <c r="Q132" s="119">
        <v>0</v>
      </c>
      <c r="R132" s="120">
        <v>0</v>
      </c>
      <c r="S132" s="277"/>
      <c r="T132" s="121">
        <v>0</v>
      </c>
      <c r="U132" s="315">
        <v>0</v>
      </c>
      <c r="V132" s="316">
        <v>0</v>
      </c>
      <c r="W132" s="148">
        <v>0</v>
      </c>
      <c r="X132" s="248">
        <v>0</v>
      </c>
      <c r="Y132" s="319">
        <v>1</v>
      </c>
      <c r="Z132" s="248">
        <v>0</v>
      </c>
      <c r="AA132" s="118">
        <v>0</v>
      </c>
      <c r="AB132" s="277">
        <v>0</v>
      </c>
      <c r="AC132" s="277"/>
      <c r="AD132" s="121">
        <v>0</v>
      </c>
      <c r="AE132" s="277">
        <v>0</v>
      </c>
      <c r="AF132" s="320">
        <v>0</v>
      </c>
      <c r="AG132" s="418">
        <f>VLOOKUP(B132,IGT!$B$5:$L$129,IGT!$H$1,FALSE)</f>
        <v>0</v>
      </c>
      <c r="AH132" s="418">
        <f>VLOOKUP(B132,'Tax For Deficit Equity Payment'!$A$8:$J$132,'Tax For Deficit Equity Payment'!$F$1,FALSE)</f>
        <v>0</v>
      </c>
      <c r="AI132" s="418">
        <f>VLOOKUP(B132,'Deficit Equity Payments'!$B$15:$V$144,'Deficit Equity Payments'!$I$1,FALSE)</f>
        <v>0</v>
      </c>
      <c r="AJ132" s="555" t="e">
        <f t="shared" si="3"/>
        <v>#DIV/0!</v>
      </c>
      <c r="AL132" s="418">
        <f>VLOOKUP(B132,IGT!$B$5:$L$129,IGT!$K$1,FALSE)</f>
        <v>0</v>
      </c>
      <c r="AM132" s="418">
        <f>VLOOKUP(B132,'Tax For Deficit Equity Payment'!$A$8:$J$132,'Tax For Deficit Equity Payment'!$I$1,FALSE)</f>
        <v>0</v>
      </c>
      <c r="AN132" s="555" t="e">
        <f t="shared" si="4"/>
        <v>#DIV/0!</v>
      </c>
    </row>
    <row r="133" spans="1:40" ht="12.75" customHeight="1">
      <c r="A133" s="18">
        <v>122</v>
      </c>
      <c r="B133" s="311">
        <v>3404029</v>
      </c>
      <c r="C133" s="4" t="s">
        <v>473</v>
      </c>
      <c r="D133" s="312">
        <v>0</v>
      </c>
      <c r="E133" s="313">
        <v>6</v>
      </c>
      <c r="F133" s="104" t="s">
        <v>214</v>
      </c>
      <c r="G133" s="314" t="s">
        <v>238</v>
      </c>
      <c r="H133" s="315">
        <v>0</v>
      </c>
      <c r="I133" s="316">
        <v>0</v>
      </c>
      <c r="J133" s="317"/>
      <c r="K133" s="277">
        <v>0</v>
      </c>
      <c r="L133" s="318">
        <v>1</v>
      </c>
      <c r="M133" s="277">
        <v>0</v>
      </c>
      <c r="N133" s="315">
        <v>0</v>
      </c>
      <c r="O133" s="147">
        <v>1</v>
      </c>
      <c r="P133" s="117">
        <v>1</v>
      </c>
      <c r="Q133" s="119">
        <v>0</v>
      </c>
      <c r="R133" s="120">
        <v>0</v>
      </c>
      <c r="S133" s="277"/>
      <c r="T133" s="121">
        <v>0</v>
      </c>
      <c r="U133" s="315">
        <v>0</v>
      </c>
      <c r="V133" s="316">
        <v>0</v>
      </c>
      <c r="W133" s="148"/>
      <c r="X133" s="248">
        <v>0</v>
      </c>
      <c r="Y133" s="319">
        <v>1</v>
      </c>
      <c r="Z133" s="248">
        <v>0</v>
      </c>
      <c r="AA133" s="118">
        <v>0</v>
      </c>
      <c r="AB133" s="277">
        <v>0</v>
      </c>
      <c r="AC133" s="277"/>
      <c r="AD133" s="121">
        <v>0</v>
      </c>
      <c r="AE133" s="277">
        <v>0</v>
      </c>
      <c r="AF133" s="320">
        <v>0</v>
      </c>
      <c r="AG133" s="418">
        <f>VLOOKUP(B133,IGT!$B$5:$L$129,IGT!$H$1,FALSE)</f>
        <v>0</v>
      </c>
      <c r="AH133" s="418">
        <f>VLOOKUP(B133,'Tax For Deficit Equity Payment'!$A$8:$J$132,'Tax For Deficit Equity Payment'!$F$1,FALSE)</f>
        <v>0</v>
      </c>
      <c r="AI133" s="418">
        <f>VLOOKUP(B133,'Deficit Equity Payments'!$B$15:$V$144,'Deficit Equity Payments'!$I$1,FALSE)</f>
        <v>0</v>
      </c>
      <c r="AJ133" s="555" t="e">
        <f t="shared" si="3"/>
        <v>#DIV/0!</v>
      </c>
      <c r="AL133" s="418">
        <f>VLOOKUP(B133,IGT!$B$5:$L$129,IGT!$K$1,FALSE)</f>
        <v>0</v>
      </c>
      <c r="AM133" s="418">
        <f>VLOOKUP(B133,'Tax For Deficit Equity Payment'!$A$8:$J$132,'Tax For Deficit Equity Payment'!$I$1,FALSE)</f>
        <v>0</v>
      </c>
      <c r="AN133" s="555" t="e">
        <f t="shared" si="4"/>
        <v>#DIV/0!</v>
      </c>
    </row>
    <row r="134" spans="1:40" ht="12.75" customHeight="1">
      <c r="A134" s="18">
        <v>123</v>
      </c>
      <c r="B134" s="311">
        <v>3404028</v>
      </c>
      <c r="C134" s="4" t="s">
        <v>599</v>
      </c>
      <c r="D134" s="312">
        <v>0</v>
      </c>
      <c r="E134" s="313">
        <v>6</v>
      </c>
      <c r="F134" s="104" t="s">
        <v>214</v>
      </c>
      <c r="G134" s="314" t="s">
        <v>238</v>
      </c>
      <c r="H134" s="315">
        <v>0</v>
      </c>
      <c r="I134" s="316">
        <v>0</v>
      </c>
      <c r="J134" s="317">
        <v>0</v>
      </c>
      <c r="K134" s="277">
        <v>0</v>
      </c>
      <c r="L134" s="318">
        <v>1</v>
      </c>
      <c r="M134" s="277">
        <v>0</v>
      </c>
      <c r="N134" s="315">
        <v>0</v>
      </c>
      <c r="O134" s="147">
        <v>1</v>
      </c>
      <c r="P134" s="117">
        <v>1</v>
      </c>
      <c r="Q134" s="119">
        <v>0</v>
      </c>
      <c r="R134" s="120">
        <v>0</v>
      </c>
      <c r="S134" s="277"/>
      <c r="T134" s="121">
        <v>0</v>
      </c>
      <c r="U134" s="315">
        <v>0</v>
      </c>
      <c r="V134" s="316">
        <v>0</v>
      </c>
      <c r="W134" s="148">
        <v>0</v>
      </c>
      <c r="X134" s="248">
        <v>0</v>
      </c>
      <c r="Y134" s="319">
        <v>1</v>
      </c>
      <c r="Z134" s="248">
        <v>0</v>
      </c>
      <c r="AA134" s="118">
        <v>0</v>
      </c>
      <c r="AB134" s="277">
        <v>0</v>
      </c>
      <c r="AC134" s="277"/>
      <c r="AD134" s="121">
        <v>0</v>
      </c>
      <c r="AE134" s="277">
        <v>0</v>
      </c>
      <c r="AF134" s="320">
        <v>0</v>
      </c>
      <c r="AG134" s="418">
        <f>VLOOKUP(B134,IGT!$B$5:$L$129,IGT!$H$1,FALSE)</f>
        <v>0</v>
      </c>
      <c r="AH134" s="418">
        <f>VLOOKUP(B134,'Tax For Deficit Equity Payment'!$A$8:$J$132,'Tax For Deficit Equity Payment'!$F$1,FALSE)</f>
        <v>0</v>
      </c>
      <c r="AI134" s="418">
        <f>VLOOKUP(B134,'Deficit Equity Payments'!$B$15:$V$144,'Deficit Equity Payments'!$I$1,FALSE)</f>
        <v>0</v>
      </c>
      <c r="AJ134" s="555" t="e">
        <f t="shared" si="3"/>
        <v>#DIV/0!</v>
      </c>
      <c r="AL134" s="418">
        <f>VLOOKUP(B134,IGT!$B$5:$L$129,IGT!$K$1,FALSE)</f>
        <v>0</v>
      </c>
      <c r="AM134" s="418">
        <f>VLOOKUP(B134,'Tax For Deficit Equity Payment'!$A$8:$J$132,'Tax For Deficit Equity Payment'!$I$1,FALSE)</f>
        <v>0</v>
      </c>
      <c r="AN134" s="555" t="e">
        <f t="shared" si="4"/>
        <v>#DIV/0!</v>
      </c>
    </row>
    <row r="135" spans="1:40" ht="12" customHeight="1">
      <c r="A135" s="18">
        <v>124</v>
      </c>
      <c r="B135" s="321">
        <v>3404030</v>
      </c>
      <c r="C135" s="339" t="s">
        <v>474</v>
      </c>
      <c r="D135" s="323">
        <v>0</v>
      </c>
      <c r="E135" s="132">
        <v>6</v>
      </c>
      <c r="F135" s="340" t="s">
        <v>214</v>
      </c>
      <c r="G135" s="325" t="s">
        <v>238</v>
      </c>
      <c r="H135" s="340">
        <v>0</v>
      </c>
      <c r="I135" s="340">
        <v>0</v>
      </c>
      <c r="J135" s="340"/>
      <c r="K135" s="341">
        <v>0</v>
      </c>
      <c r="L135" s="330">
        <v>1</v>
      </c>
      <c r="M135" s="341">
        <v>0</v>
      </c>
      <c r="N135" s="341">
        <v>0</v>
      </c>
      <c r="O135" s="149">
        <v>1</v>
      </c>
      <c r="P135" s="330">
        <v>1</v>
      </c>
      <c r="Q135" s="330">
        <v>0</v>
      </c>
      <c r="R135" s="341">
        <v>0</v>
      </c>
      <c r="S135" s="277"/>
      <c r="T135" s="341">
        <v>0</v>
      </c>
      <c r="U135" s="341">
        <v>0</v>
      </c>
      <c r="V135" s="341">
        <v>0</v>
      </c>
      <c r="W135" s="341"/>
      <c r="X135" s="342">
        <v>0</v>
      </c>
      <c r="Y135" s="332">
        <v>1</v>
      </c>
      <c r="Z135" s="342">
        <v>0</v>
      </c>
      <c r="AA135" s="124">
        <v>0</v>
      </c>
      <c r="AB135" s="342">
        <v>0</v>
      </c>
      <c r="AC135" s="277"/>
      <c r="AD135" s="341">
        <v>0</v>
      </c>
      <c r="AE135" s="329">
        <v>0</v>
      </c>
      <c r="AF135" s="341">
        <v>0</v>
      </c>
      <c r="AG135" s="418">
        <f>VLOOKUP(B135,IGT!$B$5:$L$129,IGT!$H$1,FALSE)</f>
        <v>0</v>
      </c>
      <c r="AH135" s="418">
        <f>VLOOKUP(B135,'Tax For Deficit Equity Payment'!$A$8:$J$132,'Tax For Deficit Equity Payment'!$F$1,FALSE)</f>
        <v>0</v>
      </c>
      <c r="AI135" s="418">
        <f>VLOOKUP(B135,'Deficit Equity Payments'!$B$15:$V$144,'Deficit Equity Payments'!$I$1,FALSE)</f>
        <v>0</v>
      </c>
      <c r="AJ135" s="555" t="e">
        <f t="shared" si="3"/>
        <v>#DIV/0!</v>
      </c>
      <c r="AL135" s="418">
        <f>VLOOKUP(B135,IGT!$B$5:$L$129,IGT!$K$1,FALSE)</f>
        <v>0</v>
      </c>
      <c r="AM135" s="418">
        <f>VLOOKUP(B135,'Tax For Deficit Equity Payment'!$A$8:$J$132,'Tax For Deficit Equity Payment'!$I$1,FALSE)</f>
        <v>0</v>
      </c>
      <c r="AN135" s="555" t="e">
        <f t="shared" si="4"/>
        <v>#DIV/0!</v>
      </c>
    </row>
    <row r="136" spans="1:40" ht="15" customHeight="1">
      <c r="H136" s="248">
        <v>6003695369.579999</v>
      </c>
      <c r="K136" s="248">
        <v>1973248166.7634368</v>
      </c>
      <c r="M136" s="248">
        <v>2088977026.2074974</v>
      </c>
      <c r="N136" s="248">
        <v>945350959.73000026</v>
      </c>
      <c r="O136" s="248"/>
      <c r="Q136" s="248">
        <v>945238981.24967968</v>
      </c>
      <c r="R136" s="248">
        <v>1143754995.0473075</v>
      </c>
      <c r="S136" s="63"/>
      <c r="T136" s="248">
        <v>396233783</v>
      </c>
      <c r="U136" s="248">
        <v>5706800766.9400043</v>
      </c>
      <c r="V136" s="248"/>
      <c r="W136" s="248"/>
      <c r="X136" s="248">
        <v>1151968856.7145257</v>
      </c>
      <c r="Y136" s="10"/>
      <c r="Z136" s="248">
        <v>1219423722.5193255</v>
      </c>
      <c r="AA136" s="125">
        <v>17661174.624676194</v>
      </c>
      <c r="AB136" s="248">
        <v>360032728.03212738</v>
      </c>
      <c r="AC136" s="63"/>
      <c r="AD136" s="248">
        <v>143452137</v>
      </c>
      <c r="AE136" s="248">
        <v>539685920</v>
      </c>
      <c r="AF136" s="248">
        <v>1503787723.0794346</v>
      </c>
      <c r="AG136" s="418">
        <f>SUM(AG11:AG135)</f>
        <v>121333980.66452169</v>
      </c>
      <c r="AH136" s="418">
        <f>SUM(AH11:AH135)</f>
        <v>129118009.22157985</v>
      </c>
      <c r="AI136" s="418">
        <f>SUM(AI11:AI135)</f>
        <v>9626830</v>
      </c>
      <c r="AL136" s="418">
        <f>SUM(AL11:AL135)</f>
        <v>44049948.939266279</v>
      </c>
      <c r="AM136" s="418">
        <f>SUM(AM11:AM135)</f>
        <v>105208258.77842017</v>
      </c>
    </row>
    <row r="137" spans="1:40" ht="15" customHeight="1">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108" t="s">
        <v>613</v>
      </c>
      <c r="AG137" s="418">
        <f>AG136-IGT!H131</f>
        <v>0</v>
      </c>
      <c r="AH137" s="418">
        <f>AH136-'Tax For Deficit Equity Payment'!F141</f>
        <v>0</v>
      </c>
      <c r="AI137" s="418">
        <f>AI136-'Deficit Equity Payments'!I162</f>
        <v>0</v>
      </c>
      <c r="AL137" s="418">
        <f>AL136-IGT!K131</f>
        <v>0</v>
      </c>
      <c r="AM137" s="418">
        <f>AM136-'Tax For Deficit Equity Payment'!I141</f>
        <v>0</v>
      </c>
    </row>
    <row r="138" spans="1:40" ht="15" customHeight="1">
      <c r="H138" s="63"/>
      <c r="N138" s="63"/>
      <c r="Q138" s="36"/>
      <c r="S138" s="63"/>
      <c r="U138" s="63"/>
      <c r="Y138" s="10"/>
      <c r="AC138" s="63"/>
    </row>
    <row r="139" spans="1:40" ht="15" customHeight="1">
      <c r="B139" s="557" t="s">
        <v>203</v>
      </c>
      <c r="C139" s="557"/>
      <c r="D139" s="9" t="s">
        <v>216</v>
      </c>
      <c r="H139" s="63">
        <v>19618120.380000003</v>
      </c>
      <c r="K139" s="63">
        <v>10017369.203041643</v>
      </c>
      <c r="L139" s="63"/>
      <c r="M139" s="63">
        <v>10605026.79800448</v>
      </c>
      <c r="N139" s="63">
        <v>4291782.2300000004</v>
      </c>
      <c r="O139" s="63"/>
      <c r="P139" s="63"/>
      <c r="Q139" s="63">
        <v>4291782.2300000004</v>
      </c>
      <c r="R139" s="63">
        <v>6313244.5680044815</v>
      </c>
      <c r="S139" s="63"/>
      <c r="T139" s="63">
        <v>0</v>
      </c>
      <c r="U139" s="63">
        <v>87474218.969999999</v>
      </c>
      <c r="V139" s="63"/>
      <c r="W139" s="63"/>
      <c r="X139" s="63">
        <v>23110345.705568895</v>
      </c>
      <c r="Y139" s="63"/>
      <c r="Z139" s="63">
        <v>24470530.323724013</v>
      </c>
      <c r="AA139" s="63">
        <v>0</v>
      </c>
      <c r="AB139" s="63">
        <v>0</v>
      </c>
      <c r="AC139" s="63"/>
      <c r="AD139" s="63">
        <v>0</v>
      </c>
      <c r="AE139" s="63">
        <v>0</v>
      </c>
      <c r="AF139" s="63">
        <v>6313244.5680044815</v>
      </c>
    </row>
    <row r="140" spans="1:40" ht="15" customHeight="1">
      <c r="B140" s="557"/>
      <c r="C140" s="557"/>
      <c r="D140" s="9" t="s">
        <v>213</v>
      </c>
      <c r="H140" s="63">
        <v>2967380149.086669</v>
      </c>
      <c r="K140" s="63">
        <v>966882849.9085393</v>
      </c>
      <c r="L140" s="63"/>
      <c r="M140" s="63">
        <v>1024175264.6580629</v>
      </c>
      <c r="N140" s="63">
        <v>468851692.30999982</v>
      </c>
      <c r="O140" s="63"/>
      <c r="P140" s="63"/>
      <c r="Q140" s="63">
        <v>468264359.08417434</v>
      </c>
      <c r="R140" s="63">
        <v>555910905.5738883</v>
      </c>
      <c r="S140" s="63"/>
      <c r="T140" s="63">
        <v>26763681</v>
      </c>
      <c r="U140" s="63">
        <v>2880406649.8466663</v>
      </c>
      <c r="V140" s="63"/>
      <c r="W140" s="63"/>
      <c r="X140" s="63">
        <v>567767006.37289524</v>
      </c>
      <c r="Y140" s="63"/>
      <c r="Z140" s="63">
        <v>601512191.35329223</v>
      </c>
      <c r="AA140" s="63">
        <v>13072543.220812747</v>
      </c>
      <c r="AB140" s="63">
        <v>193526200.62680057</v>
      </c>
      <c r="AC140" s="63"/>
      <c r="AD140" s="63">
        <v>9317093</v>
      </c>
      <c r="AE140" s="63">
        <v>36080774</v>
      </c>
      <c r="AF140" s="63">
        <v>749437106.20068896</v>
      </c>
    </row>
    <row r="141" spans="1:40" ht="15" customHeight="1">
      <c r="D141" s="9" t="s">
        <v>212</v>
      </c>
      <c r="H141" s="63">
        <v>1982640393.5133336</v>
      </c>
      <c r="K141" s="63">
        <v>605326016.33524501</v>
      </c>
      <c r="L141" s="63"/>
      <c r="M141" s="63">
        <v>639219840.95351624</v>
      </c>
      <c r="N141" s="63">
        <v>275137330.36000001</v>
      </c>
      <c r="O141" s="63"/>
      <c r="P141" s="63"/>
      <c r="Q141" s="63">
        <v>276105078.51486427</v>
      </c>
      <c r="R141" s="63">
        <v>363114762.43865198</v>
      </c>
      <c r="S141" s="63"/>
      <c r="T141" s="63">
        <v>363114765</v>
      </c>
      <c r="U141" s="63">
        <v>2163651718.1533332</v>
      </c>
      <c r="V141" s="63"/>
      <c r="W141" s="63"/>
      <c r="X141" s="63">
        <v>407183380.06752908</v>
      </c>
      <c r="Y141" s="63"/>
      <c r="Z141" s="63">
        <v>429983196.3224684</v>
      </c>
      <c r="AA141" s="63">
        <v>4492456.6121799471</v>
      </c>
      <c r="AB141" s="63">
        <v>133487415.50892045</v>
      </c>
      <c r="AC141" s="63"/>
      <c r="AD141" s="63">
        <v>133487414</v>
      </c>
      <c r="AE141" s="63">
        <v>496602179</v>
      </c>
      <c r="AF141" s="63">
        <v>496602177.94757235</v>
      </c>
    </row>
    <row r="142" spans="1:40" ht="15" customHeight="1">
      <c r="D142" s="9" t="s">
        <v>217</v>
      </c>
      <c r="H142" s="63">
        <v>16785848.060000002</v>
      </c>
      <c r="K142" s="63">
        <v>8758397.2428880632</v>
      </c>
      <c r="L142" s="63"/>
      <c r="M142" s="63">
        <v>9260183.3377276063</v>
      </c>
      <c r="N142" s="63">
        <v>2875335.77</v>
      </c>
      <c r="O142" s="63"/>
      <c r="P142" s="63"/>
      <c r="Q142" s="63">
        <v>2875335.77</v>
      </c>
      <c r="R142" s="63">
        <v>6384847.5677276067</v>
      </c>
      <c r="S142" s="63"/>
      <c r="T142" s="63">
        <v>0</v>
      </c>
      <c r="U142" s="63">
        <v>48089425.799999997</v>
      </c>
      <c r="V142" s="63"/>
      <c r="W142" s="63"/>
      <c r="X142" s="63">
        <v>12856620.872518709</v>
      </c>
      <c r="Y142" s="63"/>
      <c r="Z142" s="63">
        <v>13593202.395547047</v>
      </c>
      <c r="AA142" s="63">
        <v>0</v>
      </c>
      <c r="AB142" s="63">
        <v>0</v>
      </c>
      <c r="AC142" s="63"/>
      <c r="AD142" s="63">
        <v>0</v>
      </c>
      <c r="AE142" s="63">
        <v>0</v>
      </c>
      <c r="AF142" s="63">
        <v>6384847.5677276067</v>
      </c>
    </row>
    <row r="143" spans="1:40" ht="15" customHeight="1">
      <c r="D143" s="9" t="s">
        <v>214</v>
      </c>
      <c r="H143" s="63">
        <v>569293541.14999998</v>
      </c>
      <c r="K143" s="63">
        <v>213375875.59525144</v>
      </c>
      <c r="L143" s="63"/>
      <c r="M143" s="63">
        <v>227156589.53749231</v>
      </c>
      <c r="N143" s="63">
        <v>119725157.2</v>
      </c>
      <c r="O143" s="63"/>
      <c r="P143" s="63"/>
      <c r="Q143" s="63">
        <v>118950435.05516405</v>
      </c>
      <c r="R143" s="63">
        <v>108206154.48232825</v>
      </c>
      <c r="S143" s="63"/>
      <c r="T143" s="63">
        <v>0</v>
      </c>
      <c r="U143" s="63">
        <v>362256685.19</v>
      </c>
      <c r="V143" s="63"/>
      <c r="W143" s="63"/>
      <c r="X143" s="63">
        <v>100021454.45692153</v>
      </c>
      <c r="Y143" s="63"/>
      <c r="Z143" s="63">
        <v>106466156.63211487</v>
      </c>
      <c r="AA143" s="63">
        <v>96174.79168349145</v>
      </c>
      <c r="AB143" s="63">
        <v>31060977.020287871</v>
      </c>
      <c r="AC143" s="63"/>
      <c r="AD143" s="63">
        <v>0</v>
      </c>
      <c r="AE143" s="63">
        <v>0</v>
      </c>
      <c r="AF143" s="63">
        <v>139267131.50261614</v>
      </c>
    </row>
    <row r="144" spans="1:40" ht="15" customHeight="1">
      <c r="D144" s="9" t="s">
        <v>218</v>
      </c>
      <c r="H144" s="63">
        <v>26539329.170000002</v>
      </c>
      <c r="K144" s="63">
        <v>7094597.4973637965</v>
      </c>
      <c r="L144" s="63"/>
      <c r="M144" s="63">
        <v>7551778.1455441825</v>
      </c>
      <c r="N144" s="63">
        <v>2782554.39</v>
      </c>
      <c r="O144" s="63"/>
      <c r="P144" s="63"/>
      <c r="Q144" s="63">
        <v>2782554.39</v>
      </c>
      <c r="R144" s="63">
        <v>4785757.0555441817</v>
      </c>
      <c r="S144" s="63"/>
      <c r="T144" s="63">
        <v>0</v>
      </c>
      <c r="U144" s="63">
        <v>16526469</v>
      </c>
      <c r="V144" s="63"/>
      <c r="W144" s="63"/>
      <c r="X144" s="63">
        <v>3915582.9926572717</v>
      </c>
      <c r="Y144" s="63"/>
      <c r="Z144" s="63">
        <v>4168862.4785373076</v>
      </c>
      <c r="AA144" s="63">
        <v>0</v>
      </c>
      <c r="AB144" s="63">
        <v>1250658.7435611922</v>
      </c>
      <c r="AC144" s="63"/>
      <c r="AD144" s="63">
        <v>0</v>
      </c>
      <c r="AE144" s="63">
        <v>0</v>
      </c>
      <c r="AF144" s="63">
        <v>6036415.7991053741</v>
      </c>
    </row>
    <row r="145" spans="4:32" ht="15" customHeight="1">
      <c r="D145" s="9" t="s">
        <v>221</v>
      </c>
      <c r="H145" s="63">
        <v>59200</v>
      </c>
      <c r="K145" s="63">
        <v>16652.35218720117</v>
      </c>
      <c r="L145" s="63"/>
      <c r="M145" s="63">
        <v>17515.160511076625</v>
      </c>
      <c r="N145" s="63">
        <v>17931.95</v>
      </c>
      <c r="O145" s="63"/>
      <c r="P145" s="63"/>
      <c r="Q145" s="63">
        <v>17931.95</v>
      </c>
      <c r="R145" s="63">
        <v>0</v>
      </c>
      <c r="S145" s="63"/>
      <c r="T145" s="63">
        <v>0</v>
      </c>
      <c r="U145" s="63">
        <v>0</v>
      </c>
      <c r="V145" s="63"/>
      <c r="W145" s="63"/>
      <c r="X145" s="63">
        <v>0</v>
      </c>
      <c r="Y145" s="63"/>
      <c r="Z145" s="63">
        <v>0</v>
      </c>
      <c r="AA145" s="63">
        <v>0</v>
      </c>
      <c r="AB145" s="63">
        <v>0</v>
      </c>
      <c r="AC145" s="63"/>
      <c r="AD145" s="63">
        <v>0</v>
      </c>
      <c r="AE145" s="63">
        <v>0</v>
      </c>
      <c r="AF145" s="63">
        <v>0</v>
      </c>
    </row>
    <row r="146" spans="4:32" ht="15" customHeight="1">
      <c r="D146" s="9" t="s">
        <v>219</v>
      </c>
      <c r="H146" s="63">
        <v>5274188.46</v>
      </c>
      <c r="K146" s="63">
        <v>2926735.9533601352</v>
      </c>
      <c r="L146" s="63"/>
      <c r="M146" s="63">
        <v>3094414.5096000438</v>
      </c>
      <c r="N146" s="63">
        <v>1448868.19</v>
      </c>
      <c r="O146" s="63"/>
      <c r="P146" s="63"/>
      <c r="Q146" s="63">
        <v>1448868.19</v>
      </c>
      <c r="R146" s="63">
        <v>1645546.3196000438</v>
      </c>
      <c r="S146" s="63"/>
      <c r="T146" s="63">
        <v>0</v>
      </c>
      <c r="U146" s="63">
        <v>344048.09</v>
      </c>
      <c r="V146" s="63"/>
      <c r="W146" s="63"/>
      <c r="X146" s="63">
        <v>188677.45905320978</v>
      </c>
      <c r="Y146" s="63"/>
      <c r="Z146" s="63">
        <v>199487.16803728626</v>
      </c>
      <c r="AA146" s="63">
        <v>0</v>
      </c>
      <c r="AB146" s="63">
        <v>59846.150411185874</v>
      </c>
      <c r="AC146" s="63"/>
      <c r="AD146" s="63">
        <v>0</v>
      </c>
      <c r="AE146" s="63">
        <v>0</v>
      </c>
      <c r="AF146" s="63">
        <v>1705392.4700112296</v>
      </c>
    </row>
    <row r="147" spans="4:32" ht="15" customHeight="1">
      <c r="D147" s="9" t="s">
        <v>480</v>
      </c>
      <c r="H147" s="63">
        <v>0</v>
      </c>
      <c r="K147" s="63">
        <v>0</v>
      </c>
      <c r="L147" s="63"/>
      <c r="M147" s="63">
        <v>0</v>
      </c>
      <c r="N147" s="63">
        <v>0</v>
      </c>
      <c r="O147" s="63"/>
      <c r="P147" s="63"/>
      <c r="Q147" s="63">
        <v>0</v>
      </c>
      <c r="R147" s="63">
        <v>0</v>
      </c>
      <c r="S147" s="63"/>
      <c r="T147" s="63">
        <v>0</v>
      </c>
      <c r="U147" s="63">
        <v>0</v>
      </c>
      <c r="V147" s="63"/>
      <c r="W147" s="63"/>
      <c r="X147" s="63">
        <v>0</v>
      </c>
      <c r="Y147" s="63"/>
      <c r="Z147" s="63">
        <v>0</v>
      </c>
      <c r="AA147" s="63">
        <v>0</v>
      </c>
      <c r="AB147" s="63">
        <v>0</v>
      </c>
      <c r="AC147" s="63"/>
      <c r="AD147" s="63">
        <v>0</v>
      </c>
      <c r="AE147" s="63">
        <v>0</v>
      </c>
      <c r="AF147" s="63">
        <v>0</v>
      </c>
    </row>
    <row r="148" spans="4:32" ht="15" customHeight="1">
      <c r="D148" s="9" t="s">
        <v>215</v>
      </c>
      <c r="H148" s="63">
        <v>386432427.63999999</v>
      </c>
      <c r="K148" s="63">
        <v>148980168.12198824</v>
      </c>
      <c r="L148" s="63"/>
      <c r="M148" s="63">
        <v>157515539.91403317</v>
      </c>
      <c r="N148" s="63">
        <v>66204108.68</v>
      </c>
      <c r="O148" s="63"/>
      <c r="P148" s="63"/>
      <c r="Q148" s="63">
        <v>66477099.899476081</v>
      </c>
      <c r="R148" s="63">
        <v>91038440.014557093</v>
      </c>
      <c r="S148" s="63"/>
      <c r="T148" s="63">
        <v>0</v>
      </c>
      <c r="U148" s="63">
        <v>143064075.67999998</v>
      </c>
      <c r="V148" s="63"/>
      <c r="W148" s="63"/>
      <c r="X148" s="63">
        <v>34873364.442793697</v>
      </c>
      <c r="Y148" s="63"/>
      <c r="Z148" s="63">
        <v>36871329.238450229</v>
      </c>
      <c r="AA148" s="63">
        <v>0</v>
      </c>
      <c r="AB148" s="63">
        <v>0</v>
      </c>
      <c r="AC148" s="63"/>
      <c r="AD148" s="63">
        <v>0</v>
      </c>
      <c r="AE148" s="63">
        <v>0</v>
      </c>
      <c r="AF148" s="63">
        <v>91038440.014557093</v>
      </c>
    </row>
    <row r="149" spans="4:32" ht="15" customHeight="1">
      <c r="D149" s="9" t="s">
        <v>220</v>
      </c>
      <c r="H149" s="63">
        <v>29672172.120000001</v>
      </c>
      <c r="K149" s="63">
        <v>9869504.5535711553</v>
      </c>
      <c r="L149" s="63"/>
      <c r="M149" s="63">
        <v>10380873.193005338</v>
      </c>
      <c r="N149" s="63">
        <v>4016198.65</v>
      </c>
      <c r="O149" s="63"/>
      <c r="P149" s="63"/>
      <c r="Q149" s="63">
        <v>4025536.1660005995</v>
      </c>
      <c r="R149" s="63">
        <v>6355337.0270047393</v>
      </c>
      <c r="S149" s="63"/>
      <c r="T149" s="63">
        <v>6355337</v>
      </c>
      <c r="U149" s="63">
        <v>4987476.21</v>
      </c>
      <c r="V149" s="63"/>
      <c r="W149" s="63"/>
      <c r="X149" s="63">
        <v>2052424.3445877996</v>
      </c>
      <c r="Y149" s="63"/>
      <c r="Z149" s="63">
        <v>2158766.6071539274</v>
      </c>
      <c r="AA149" s="63">
        <v>0</v>
      </c>
      <c r="AB149" s="63">
        <v>647629.98214617826</v>
      </c>
      <c r="AC149" s="63"/>
      <c r="AD149" s="63">
        <v>647630</v>
      </c>
      <c r="AE149" s="63">
        <v>7002967</v>
      </c>
      <c r="AF149" s="63">
        <v>7002967.0091509176</v>
      </c>
    </row>
    <row r="150" spans="4:32" ht="15" customHeight="1">
      <c r="D150" s="9" t="s">
        <v>204</v>
      </c>
      <c r="H150" s="63">
        <v>0</v>
      </c>
      <c r="K150" s="63">
        <v>0</v>
      </c>
      <c r="L150" s="63"/>
      <c r="M150" s="63">
        <v>0</v>
      </c>
      <c r="N150" s="63">
        <v>0</v>
      </c>
      <c r="O150" s="63"/>
      <c r="P150" s="63"/>
      <c r="Q150" s="63">
        <v>0</v>
      </c>
      <c r="R150" s="63">
        <v>0</v>
      </c>
      <c r="S150" s="63"/>
      <c r="T150" s="63">
        <v>0</v>
      </c>
      <c r="U150" s="63">
        <v>0</v>
      </c>
      <c r="V150" s="63"/>
      <c r="W150" s="63"/>
      <c r="X150" s="63">
        <v>0</v>
      </c>
      <c r="Y150" s="63"/>
      <c r="Z150" s="63">
        <v>0</v>
      </c>
      <c r="AA150" s="63">
        <v>0</v>
      </c>
      <c r="AB150" s="63">
        <v>0</v>
      </c>
      <c r="AC150" s="63"/>
      <c r="AD150" s="63">
        <v>0</v>
      </c>
      <c r="AE150" s="63">
        <v>0</v>
      </c>
      <c r="AF150" s="63">
        <v>0</v>
      </c>
    </row>
    <row r="151" spans="4:32" ht="15" customHeight="1">
      <c r="D151" s="9" t="s">
        <v>9</v>
      </c>
      <c r="H151" s="343">
        <v>6003695369.5800028</v>
      </c>
      <c r="K151" s="343">
        <v>1973248166.7634361</v>
      </c>
      <c r="L151" s="343"/>
      <c r="M151" s="343">
        <v>2088977026.2074974</v>
      </c>
      <c r="N151" s="343">
        <v>945350959.7299999</v>
      </c>
      <c r="O151" s="343"/>
      <c r="P151" s="343"/>
      <c r="Q151" s="343">
        <v>945238981.24967945</v>
      </c>
      <c r="R151" s="343">
        <v>1143754995.0473065</v>
      </c>
      <c r="S151" s="343">
        <v>0</v>
      </c>
      <c r="T151" s="343">
        <v>396233783</v>
      </c>
      <c r="U151" s="343">
        <v>5706800766.9399996</v>
      </c>
      <c r="V151" s="343"/>
      <c r="W151" s="343"/>
      <c r="X151" s="343">
        <v>1151968856.7145252</v>
      </c>
      <c r="Y151" s="343"/>
      <c r="Z151" s="343">
        <v>1219423722.5193253</v>
      </c>
      <c r="AA151" s="343">
        <v>17661174.624676187</v>
      </c>
      <c r="AB151" s="343">
        <v>360032728.0321275</v>
      </c>
      <c r="AC151" s="343">
        <v>0</v>
      </c>
      <c r="AD151" s="343">
        <v>143452137</v>
      </c>
      <c r="AE151" s="343">
        <v>539685920</v>
      </c>
      <c r="AF151" s="343">
        <v>1503787723.0794342</v>
      </c>
    </row>
    <row r="152" spans="4:32" ht="15" customHeight="1">
      <c r="D152" s="9"/>
      <c r="H152" s="344">
        <v>0</v>
      </c>
      <c r="K152" s="344">
        <v>0</v>
      </c>
      <c r="L152" s="344">
        <v>0</v>
      </c>
      <c r="M152" s="344">
        <v>0</v>
      </c>
      <c r="N152" s="344">
        <v>0</v>
      </c>
      <c r="O152" s="344">
        <v>0</v>
      </c>
      <c r="P152" s="344"/>
      <c r="Q152" s="344">
        <v>0</v>
      </c>
      <c r="R152" s="344">
        <v>0</v>
      </c>
      <c r="S152" s="344">
        <v>0</v>
      </c>
      <c r="T152" s="344">
        <v>0</v>
      </c>
      <c r="U152" s="344">
        <v>0</v>
      </c>
      <c r="V152" s="344"/>
      <c r="W152" s="344"/>
      <c r="X152" s="344">
        <v>0</v>
      </c>
      <c r="Y152" s="344">
        <v>0</v>
      </c>
      <c r="Z152" s="344">
        <v>0</v>
      </c>
      <c r="AA152" s="344"/>
      <c r="AB152" s="344">
        <v>0</v>
      </c>
      <c r="AC152" s="344">
        <v>0</v>
      </c>
      <c r="AD152" s="344">
        <v>0</v>
      </c>
      <c r="AE152" s="344">
        <v>0</v>
      </c>
      <c r="AF152" s="344">
        <v>0</v>
      </c>
    </row>
    <row r="153" spans="4:32" ht="15" customHeight="1">
      <c r="H153" s="63"/>
      <c r="Y153" s="10"/>
    </row>
    <row r="154" spans="4:32" ht="14.25" customHeight="1">
      <c r="D154" s="283" t="s">
        <v>206</v>
      </c>
      <c r="E154" s="284"/>
      <c r="F154" s="284"/>
      <c r="H154" s="345">
        <v>2398744993.2733345</v>
      </c>
      <c r="K154" s="345">
        <v>764175689.01080465</v>
      </c>
      <c r="M154" s="345">
        <v>807116254.06055474</v>
      </c>
      <c r="N154" s="345">
        <v>345357637.68999994</v>
      </c>
      <c r="Q154" s="345">
        <v>346607714.58034098</v>
      </c>
      <c r="R154" s="345">
        <v>460508539.4802137</v>
      </c>
      <c r="S154" s="345">
        <v>0</v>
      </c>
      <c r="T154" s="345">
        <v>369470102</v>
      </c>
      <c r="U154" s="345">
        <v>2311703270.0433331</v>
      </c>
      <c r="V154" s="345"/>
      <c r="W154" s="345"/>
      <c r="X154" s="345">
        <v>444109168.85491055</v>
      </c>
      <c r="Y154" s="10"/>
      <c r="Z154" s="345">
        <v>469013292.16807258</v>
      </c>
      <c r="AA154" s="345">
        <v>4492456.6121799471</v>
      </c>
      <c r="AB154" s="345">
        <v>134135045.49106662</v>
      </c>
      <c r="AC154" s="345"/>
      <c r="AD154" s="345">
        <v>134135044</v>
      </c>
      <c r="AE154" s="248">
        <v>503605146</v>
      </c>
      <c r="AF154" s="345">
        <v>564787349.84706402</v>
      </c>
    </row>
    <row r="155" spans="4:32" ht="12.75" customHeight="1" thickBot="1">
      <c r="D155" s="346" t="s">
        <v>207</v>
      </c>
      <c r="E155" s="347"/>
      <c r="F155" s="284"/>
      <c r="G155" s="348"/>
      <c r="H155" s="349">
        <v>16785848.060000002</v>
      </c>
      <c r="I155" s="348"/>
      <c r="J155" s="348"/>
      <c r="K155" s="349">
        <v>8758397.2428880632</v>
      </c>
      <c r="M155" s="349">
        <v>9260183.3377276063</v>
      </c>
      <c r="N155" s="349">
        <v>2875335.77</v>
      </c>
      <c r="O155" s="350"/>
      <c r="P155" s="350"/>
      <c r="Q155" s="349">
        <v>2875335.77</v>
      </c>
      <c r="R155" s="349">
        <v>6384847.5677276067</v>
      </c>
      <c r="S155" s="349">
        <v>0</v>
      </c>
      <c r="T155" s="349">
        <v>0</v>
      </c>
      <c r="U155" s="349">
        <v>48089425.799999997</v>
      </c>
      <c r="V155" s="349"/>
      <c r="W155" s="349"/>
      <c r="X155" s="349">
        <v>12856620.872518709</v>
      </c>
      <c r="Y155" s="351"/>
      <c r="Z155" s="349">
        <v>13593202.395547047</v>
      </c>
      <c r="AA155" s="349">
        <v>0</v>
      </c>
      <c r="AB155" s="349">
        <v>0</v>
      </c>
      <c r="AC155" s="349"/>
      <c r="AD155" s="349">
        <v>0</v>
      </c>
      <c r="AE155" s="352">
        <v>0</v>
      </c>
      <c r="AF155" s="349">
        <v>6384847.5677276067</v>
      </c>
    </row>
    <row r="156" spans="4:32" ht="14" thickTop="1">
      <c r="D156" s="13" t="s">
        <v>208</v>
      </c>
      <c r="E156" s="14"/>
      <c r="F156" s="14"/>
      <c r="G156" s="353"/>
      <c r="H156" s="354">
        <v>2415530841.3333344</v>
      </c>
      <c r="I156" s="353"/>
      <c r="J156" s="353"/>
      <c r="K156" s="354">
        <v>772934086.25369275</v>
      </c>
      <c r="M156" s="354">
        <v>816376437.39828229</v>
      </c>
      <c r="N156" s="354">
        <v>348232973.45999992</v>
      </c>
      <c r="O156" s="355"/>
      <c r="P156" s="355"/>
      <c r="Q156" s="354">
        <v>349483050.35034096</v>
      </c>
      <c r="R156" s="354">
        <v>466893387.04794133</v>
      </c>
      <c r="S156" s="15">
        <v>0</v>
      </c>
      <c r="T156" s="15">
        <v>369470102</v>
      </c>
      <c r="U156" s="15">
        <v>2359792695.8433332</v>
      </c>
      <c r="V156" s="15"/>
      <c r="W156" s="15"/>
      <c r="X156" s="354">
        <v>456965789.72742927</v>
      </c>
      <c r="Y156" s="356"/>
      <c r="Z156" s="354">
        <v>482606494.56361961</v>
      </c>
      <c r="AA156" s="354">
        <v>4492456.6121799471</v>
      </c>
      <c r="AB156" s="354">
        <v>134135045.49106662</v>
      </c>
      <c r="AC156" s="15"/>
      <c r="AD156" s="15">
        <v>134135044</v>
      </c>
      <c r="AE156" s="248">
        <v>503605146</v>
      </c>
      <c r="AF156" s="354">
        <v>571172197.41479158</v>
      </c>
    </row>
    <row r="157" spans="4:32">
      <c r="H157" s="4"/>
      <c r="Q157" s="4"/>
      <c r="R157" s="345"/>
      <c r="S157" s="357"/>
      <c r="T157" s="358"/>
      <c r="U157" s="358"/>
      <c r="V157" s="358"/>
      <c r="W157" s="358"/>
      <c r="X157" s="4"/>
      <c r="Y157" s="10"/>
      <c r="Z157" s="4"/>
      <c r="AA157" s="4"/>
      <c r="AB157" s="345"/>
      <c r="AF157" s="345"/>
    </row>
    <row r="158" spans="4:32" ht="14.25" customHeight="1">
      <c r="D158" s="283" t="s">
        <v>209</v>
      </c>
      <c r="E158" s="284"/>
      <c r="F158" s="284"/>
      <c r="H158" s="345">
        <v>2972713537.546669</v>
      </c>
      <c r="K158" s="345">
        <v>969826238.21408653</v>
      </c>
      <c r="M158" s="345">
        <v>1027287194.3281741</v>
      </c>
      <c r="N158" s="345">
        <v>470318492.44999987</v>
      </c>
      <c r="Q158" s="345">
        <v>469731159.22417438</v>
      </c>
      <c r="R158" s="345">
        <v>557556451.89348829</v>
      </c>
      <c r="S158" s="345">
        <v>0</v>
      </c>
      <c r="T158" s="345">
        <v>26763681</v>
      </c>
      <c r="U158" s="345">
        <v>2880750697.9366665</v>
      </c>
      <c r="V158" s="345"/>
      <c r="W158" s="345"/>
      <c r="X158" s="345">
        <v>567955683.8319484</v>
      </c>
      <c r="Y158" s="10"/>
      <c r="Z158" s="345">
        <v>601711678.52132952</v>
      </c>
      <c r="AA158" s="345">
        <v>13072543.220812747</v>
      </c>
      <c r="AB158" s="345">
        <v>193586046.77721176</v>
      </c>
      <c r="AC158" s="345"/>
      <c r="AD158" s="345">
        <v>9317093</v>
      </c>
      <c r="AE158" s="248">
        <v>36080774</v>
      </c>
      <c r="AF158" s="345">
        <v>751142498.67070019</v>
      </c>
    </row>
    <row r="159" spans="4:32" ht="13.5" customHeight="1" thickBot="1">
      <c r="D159" s="346" t="s">
        <v>210</v>
      </c>
      <c r="E159" s="347"/>
      <c r="F159" s="284"/>
      <c r="G159" s="348"/>
      <c r="H159" s="349">
        <v>19618120.380000003</v>
      </c>
      <c r="I159" s="348"/>
      <c r="J159" s="348"/>
      <c r="K159" s="349">
        <v>10017369.203041643</v>
      </c>
      <c r="M159" s="349">
        <v>10605026.79800448</v>
      </c>
      <c r="N159" s="349">
        <v>4291782.2300000004</v>
      </c>
      <c r="O159" s="350"/>
      <c r="P159" s="350"/>
      <c r="Q159" s="349">
        <v>4291782.2300000004</v>
      </c>
      <c r="R159" s="349">
        <v>6313244.5680044815</v>
      </c>
      <c r="S159" s="349">
        <v>0</v>
      </c>
      <c r="T159" s="349">
        <v>0</v>
      </c>
      <c r="U159" s="349">
        <v>87474218.969999999</v>
      </c>
      <c r="V159" s="349"/>
      <c r="W159" s="349"/>
      <c r="X159" s="349">
        <v>23110345.705568895</v>
      </c>
      <c r="Y159" s="351"/>
      <c r="Z159" s="349">
        <v>24470530.323724013</v>
      </c>
      <c r="AA159" s="349">
        <v>0</v>
      </c>
      <c r="AB159" s="349">
        <v>0</v>
      </c>
      <c r="AC159" s="349"/>
      <c r="AD159" s="349">
        <v>0</v>
      </c>
      <c r="AE159" s="352">
        <v>0</v>
      </c>
      <c r="AF159" s="349">
        <v>6313244.5680044815</v>
      </c>
    </row>
    <row r="160" spans="4:32" ht="12.75" customHeight="1" thickTop="1">
      <c r="D160" s="13" t="s">
        <v>211</v>
      </c>
      <c r="E160" s="14"/>
      <c r="F160" s="14"/>
      <c r="G160" s="353"/>
      <c r="H160" s="354">
        <v>2992331657.9266691</v>
      </c>
      <c r="I160" s="353"/>
      <c r="J160" s="353"/>
      <c r="K160" s="354">
        <v>979843607.41712821</v>
      </c>
      <c r="M160" s="354">
        <v>1037892221.1261786</v>
      </c>
      <c r="N160" s="354">
        <v>474610274.67999989</v>
      </c>
      <c r="O160" s="355"/>
      <c r="P160" s="355"/>
      <c r="Q160" s="354">
        <v>474022941.4541744</v>
      </c>
      <c r="R160" s="354">
        <v>563869696.46149278</v>
      </c>
      <c r="S160" s="15">
        <v>0</v>
      </c>
      <c r="T160" s="15">
        <v>26763681</v>
      </c>
      <c r="U160" s="15">
        <v>2968224916.9066663</v>
      </c>
      <c r="V160" s="15"/>
      <c r="W160" s="15"/>
      <c r="X160" s="354">
        <v>591066029.53751731</v>
      </c>
      <c r="Y160" s="356"/>
      <c r="Z160" s="354">
        <v>626182208.84505355</v>
      </c>
      <c r="AA160" s="354">
        <v>13072543.220812747</v>
      </c>
      <c r="AB160" s="354">
        <v>193586046.77721176</v>
      </c>
      <c r="AC160" s="15"/>
      <c r="AD160" s="15">
        <v>9317093</v>
      </c>
      <c r="AE160" s="248">
        <v>36080774</v>
      </c>
      <c r="AF160" s="354">
        <v>757455743.23870468</v>
      </c>
    </row>
    <row r="161" spans="8:32" ht="6" customHeight="1">
      <c r="H161" s="4"/>
      <c r="R161" s="345"/>
      <c r="Y161" s="10"/>
      <c r="AB161" s="345"/>
      <c r="AE161" s="248">
        <v>0</v>
      </c>
      <c r="AF161" s="345"/>
    </row>
  </sheetData>
  <mergeCells count="6">
    <mergeCell ref="B139:C140"/>
    <mergeCell ref="B7:G7"/>
    <mergeCell ref="H7:T7"/>
    <mergeCell ref="X7:AD7"/>
    <mergeCell ref="H8:T8"/>
    <mergeCell ref="E9:F9"/>
  </mergeCells>
  <hyperlinks>
    <hyperlink ref="C1" location="Index!A1" display="Go To Index" xr:uid="{56D415F6-C282-7A4D-9E00-E36E7128EB2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75"/>
  <sheetViews>
    <sheetView workbookViewId="0">
      <selection activeCell="K15" sqref="K15"/>
    </sheetView>
  </sheetViews>
  <sheetFormatPr baseColWidth="10" defaultColWidth="9.1640625" defaultRowHeight="14" zeroHeight="1"/>
  <cols>
    <col min="1" max="1" width="5.5" bestFit="1" customWidth="1"/>
    <col min="2" max="2" width="10" bestFit="1" customWidth="1"/>
    <col min="3" max="3" width="38.5" bestFit="1" customWidth="1"/>
    <col min="4" max="4" width="12.6640625" customWidth="1"/>
    <col min="5" max="5" width="12.5" customWidth="1"/>
    <col min="6" max="6" width="14.6640625" customWidth="1"/>
    <col min="7" max="7" width="18.5" bestFit="1" customWidth="1"/>
    <col min="8" max="8" width="15.1640625" customWidth="1"/>
    <col min="9" max="9" width="24.33203125" customWidth="1"/>
    <col min="10" max="10" width="15.5" bestFit="1" customWidth="1"/>
    <col min="11" max="11" width="20.5" customWidth="1"/>
    <col min="12" max="12" width="16.6640625" bestFit="1" customWidth="1"/>
    <col min="13" max="13" width="15.5" bestFit="1" customWidth="1"/>
    <col min="14" max="14" width="14" customWidth="1"/>
    <col min="15" max="15" width="16.33203125" bestFit="1" customWidth="1"/>
    <col min="16" max="16" width="18" customWidth="1"/>
    <col min="17" max="18" width="20" hidden="1" customWidth="1"/>
    <col min="19" max="19" width="12.83203125" hidden="1" customWidth="1"/>
    <col min="20" max="20" width="10.33203125" hidden="1" customWidth="1"/>
    <col min="21" max="21" width="1.6640625" customWidth="1"/>
    <col min="22" max="22" width="15.33203125" bestFit="1" customWidth="1"/>
    <col min="23" max="23" width="12.33203125" style="26" bestFit="1" customWidth="1"/>
    <col min="24" max="24" width="13.33203125" style="12" bestFit="1" customWidth="1"/>
    <col min="25" max="25" width="17.1640625" style="12" customWidth="1"/>
    <col min="26" max="26" width="4.5" style="51" customWidth="1"/>
    <col min="27" max="28" width="12.5" style="12" customWidth="1"/>
    <col min="29" max="29" width="13.33203125" style="12" customWidth="1"/>
    <col min="30" max="31" width="12.33203125" style="12" customWidth="1"/>
    <col min="32" max="32" width="12.6640625" style="12" bestFit="1" customWidth="1"/>
    <col min="33" max="33" width="9.6640625" style="12" bestFit="1" customWidth="1"/>
    <col min="34" max="35" width="12.5" style="12" customWidth="1"/>
    <col min="36" max="36" width="14.33203125" style="12" customWidth="1"/>
    <col min="37" max="37" width="10.5" style="12" customWidth="1"/>
    <col min="38" max="38" width="11.5" style="12" bestFit="1" customWidth="1"/>
    <col min="39" max="40" width="12.1640625" style="12" customWidth="1"/>
    <col min="41" max="41" width="12.83203125" style="12" customWidth="1"/>
    <col min="42" max="42" width="16.1640625" style="12" customWidth="1"/>
    <col min="43" max="43" width="12.5" style="12" bestFit="1" customWidth="1"/>
    <col min="44" max="44" width="13.5" style="12" bestFit="1" customWidth="1"/>
    <col min="45" max="46" width="13.33203125" style="12" customWidth="1"/>
    <col min="47" max="47" width="11.5" style="12" customWidth="1"/>
    <col min="48" max="16384" width="9.1640625" style="51"/>
  </cols>
  <sheetData>
    <row r="1" spans="1:47" s="12" customFormat="1" ht="12.75" customHeight="1">
      <c r="A1" s="19"/>
      <c r="B1" s="452">
        <v>1</v>
      </c>
      <c r="C1" s="410">
        <v>2</v>
      </c>
      <c r="D1" s="410">
        <v>3</v>
      </c>
      <c r="E1" s="410">
        <v>4</v>
      </c>
      <c r="F1" s="410">
        <v>5</v>
      </c>
      <c r="G1" s="410">
        <v>6</v>
      </c>
      <c r="H1" s="410">
        <v>7</v>
      </c>
      <c r="I1" s="410">
        <v>8</v>
      </c>
      <c r="J1" s="410">
        <v>9</v>
      </c>
      <c r="K1" s="410">
        <v>10</v>
      </c>
      <c r="L1" s="410">
        <v>11</v>
      </c>
      <c r="M1" s="410">
        <v>12</v>
      </c>
      <c r="N1" s="410">
        <v>13</v>
      </c>
      <c r="O1" s="410">
        <v>14</v>
      </c>
      <c r="P1" s="410">
        <v>15</v>
      </c>
      <c r="Q1" s="410">
        <v>16</v>
      </c>
      <c r="R1" s="410">
        <v>17</v>
      </c>
      <c r="S1" s="410">
        <v>18</v>
      </c>
      <c r="T1" s="410">
        <v>19</v>
      </c>
      <c r="U1" s="410">
        <v>20</v>
      </c>
      <c r="V1" s="410">
        <v>21</v>
      </c>
      <c r="W1" s="27"/>
    </row>
    <row r="2" spans="1:47" ht="27" customHeight="1">
      <c r="A2" s="28"/>
      <c r="B2" s="154" t="s">
        <v>240</v>
      </c>
      <c r="C2" s="155"/>
      <c r="D2" s="453"/>
      <c r="E2" s="454" t="s">
        <v>241</v>
      </c>
      <c r="F2" s="455" t="s">
        <v>242</v>
      </c>
      <c r="G2" s="456" t="s">
        <v>619</v>
      </c>
      <c r="H2" s="22" t="s">
        <v>88</v>
      </c>
      <c r="I2" s="457"/>
      <c r="J2" s="29"/>
      <c r="K2" s="29"/>
      <c r="L2" s="29"/>
      <c r="M2" s="29"/>
      <c r="N2" s="29"/>
      <c r="O2" s="29"/>
      <c r="P2" s="19"/>
      <c r="Q2" s="30"/>
      <c r="R2" s="30"/>
      <c r="S2" s="29"/>
      <c r="T2" s="29"/>
      <c r="U2" s="29"/>
      <c r="V2" s="29"/>
      <c r="W2" s="27"/>
    </row>
    <row r="3" spans="1:47" s="34" customFormat="1" ht="11.25" customHeight="1">
      <c r="A3" s="31"/>
      <c r="B3" s="32" t="s">
        <v>243</v>
      </c>
      <c r="C3" s="33"/>
      <c r="D3" s="33"/>
      <c r="E3" s="35"/>
      <c r="F3" s="36"/>
      <c r="G3" s="37"/>
      <c r="H3" s="457"/>
      <c r="I3" s="457"/>
      <c r="J3" s="38"/>
      <c r="K3" s="38"/>
      <c r="L3" s="39"/>
      <c r="M3" s="39"/>
      <c r="N3" s="39"/>
      <c r="O3" s="40"/>
      <c r="P3" s="41"/>
      <c r="Q3" s="33"/>
      <c r="R3" s="33"/>
      <c r="S3" s="38"/>
      <c r="T3" s="38"/>
      <c r="U3" s="38"/>
      <c r="V3" s="38"/>
      <c r="W3" s="42"/>
      <c r="X3" s="15"/>
      <c r="Y3" s="15"/>
      <c r="AA3" s="15"/>
      <c r="AB3" s="15"/>
      <c r="AC3" s="15"/>
      <c r="AD3" s="15"/>
      <c r="AE3" s="15"/>
      <c r="AF3" s="15"/>
      <c r="AG3" s="15"/>
      <c r="AH3" s="15"/>
      <c r="AI3" s="15"/>
      <c r="AJ3" s="15"/>
      <c r="AK3" s="15"/>
      <c r="AL3" s="15"/>
      <c r="AM3" s="15"/>
      <c r="AN3" s="15"/>
      <c r="AO3" s="15"/>
      <c r="AP3" s="15"/>
      <c r="AQ3" s="15"/>
      <c r="AR3" s="15"/>
      <c r="AS3" s="15"/>
      <c r="AT3" s="15"/>
      <c r="AU3" s="15"/>
    </row>
    <row r="4" spans="1:47" s="34" customFormat="1" ht="11.25" customHeight="1">
      <c r="A4" s="42"/>
      <c r="B4" s="43" t="s">
        <v>244</v>
      </c>
      <c r="C4" s="44"/>
      <c r="D4" s="44"/>
      <c r="E4" s="45"/>
      <c r="F4" s="46"/>
      <c r="G4" s="47">
        <v>0</v>
      </c>
      <c r="H4" s="457"/>
      <c r="I4" s="457"/>
      <c r="J4" s="38"/>
      <c r="K4" s="48"/>
      <c r="L4" s="39"/>
      <c r="M4" s="39"/>
      <c r="N4" s="39"/>
      <c r="O4" s="40"/>
      <c r="P4" s="15"/>
      <c r="Q4" s="33"/>
      <c r="R4" s="33"/>
      <c r="S4" s="38"/>
      <c r="T4" s="38"/>
      <c r="U4" s="38"/>
      <c r="V4" s="38"/>
      <c r="W4" s="42"/>
      <c r="X4" s="15"/>
      <c r="Y4" s="15"/>
      <c r="AA4" s="15"/>
      <c r="AB4" s="15"/>
      <c r="AC4" s="15"/>
      <c r="AD4" s="15"/>
      <c r="AE4" s="15"/>
      <c r="AF4" s="15"/>
      <c r="AG4" s="15"/>
      <c r="AH4" s="15"/>
      <c r="AI4" s="15"/>
      <c r="AJ4" s="15"/>
      <c r="AK4" s="15"/>
      <c r="AL4" s="15"/>
      <c r="AM4" s="15"/>
      <c r="AN4" s="15"/>
      <c r="AO4" s="15"/>
      <c r="AP4" s="15"/>
      <c r="AQ4" s="15"/>
      <c r="AR4" s="15"/>
      <c r="AS4" s="15"/>
      <c r="AT4" s="15"/>
      <c r="AU4" s="15"/>
    </row>
    <row r="5" spans="1:47" ht="13" hidden="1" customHeight="1">
      <c r="A5" s="410"/>
      <c r="B5" s="68"/>
      <c r="C5" s="30"/>
      <c r="D5" s="29"/>
      <c r="E5" s="29"/>
      <c r="F5" s="29"/>
      <c r="G5" s="7"/>
      <c r="H5" s="7"/>
      <c r="I5" s="7"/>
      <c r="J5" s="7"/>
      <c r="K5" s="457">
        <v>0.95185617082095386</v>
      </c>
      <c r="L5" s="29"/>
      <c r="M5" s="49"/>
      <c r="N5" s="49"/>
      <c r="O5" s="7"/>
      <c r="P5" s="7"/>
      <c r="Q5" s="116"/>
      <c r="R5" s="63"/>
      <c r="S5" s="29"/>
      <c r="T5" s="29"/>
      <c r="U5" s="29"/>
      <c r="V5" s="29"/>
      <c r="W5" s="27"/>
    </row>
    <row r="6" spans="1:47" ht="18" hidden="1" customHeight="1">
      <c r="A6" s="410"/>
      <c r="B6" s="68"/>
      <c r="C6" s="30"/>
      <c r="D6" s="29"/>
      <c r="E6" s="29"/>
      <c r="F6" s="29"/>
      <c r="G6" s="7"/>
      <c r="H6" s="7"/>
      <c r="I6" s="7"/>
      <c r="J6" s="7"/>
      <c r="K6" s="457">
        <v>0.95185617082095386</v>
      </c>
      <c r="L6" s="29"/>
      <c r="M6" s="49"/>
      <c r="N6" s="49"/>
      <c r="O6" s="7"/>
      <c r="P6" s="7"/>
      <c r="Q6" s="116"/>
      <c r="R6" s="63"/>
      <c r="S6" s="29"/>
      <c r="T6" s="29"/>
      <c r="U6" s="29"/>
      <c r="V6" s="29"/>
      <c r="W6" s="27"/>
    </row>
    <row r="7" spans="1:47" ht="21.75" hidden="1" customHeight="1">
      <c r="A7" s="63"/>
      <c r="B7" s="458"/>
      <c r="C7" s="459"/>
      <c r="D7" s="459"/>
      <c r="E7" s="459"/>
      <c r="F7" s="30"/>
      <c r="G7" s="30"/>
      <c r="H7" s="30"/>
      <c r="I7" s="30"/>
      <c r="J7" s="460"/>
      <c r="K7" s="457">
        <v>0.95185617082095386</v>
      </c>
      <c r="L7" s="246"/>
      <c r="M7" s="73"/>
      <c r="N7" s="73"/>
      <c r="O7" s="460"/>
      <c r="P7" s="30"/>
      <c r="Q7" s="116"/>
      <c r="R7" s="63"/>
      <c r="S7" s="30"/>
      <c r="T7" s="30"/>
      <c r="U7" s="30"/>
      <c r="V7" s="30"/>
      <c r="W7" s="12"/>
    </row>
    <row r="8" spans="1:47" s="214" customFormat="1" ht="13">
      <c r="A8" s="366"/>
      <c r="B8" s="461"/>
      <c r="C8" s="462"/>
      <c r="D8" s="462"/>
      <c r="E8" s="462"/>
      <c r="F8" s="462"/>
      <c r="G8" s="462"/>
      <c r="H8" s="462"/>
      <c r="I8" s="462"/>
      <c r="J8" s="462"/>
      <c r="K8" s="462"/>
      <c r="L8" s="462"/>
      <c r="M8" s="462"/>
      <c r="N8" s="462"/>
      <c r="O8" s="462"/>
      <c r="P8" s="462"/>
      <c r="Q8" s="463"/>
      <c r="R8" s="53"/>
      <c r="S8" s="54"/>
      <c r="T8" s="54"/>
      <c r="U8" s="54"/>
      <c r="V8" s="54"/>
      <c r="W8" s="52"/>
      <c r="X8" s="156"/>
      <c r="Y8" s="156"/>
      <c r="AA8" s="156"/>
      <c r="AB8" s="156"/>
      <c r="AC8" s="156"/>
      <c r="AD8" s="156"/>
      <c r="AE8" s="156"/>
      <c r="AF8" s="156"/>
      <c r="AG8" s="156"/>
      <c r="AH8" s="156"/>
      <c r="AI8" s="156"/>
      <c r="AJ8" s="156"/>
      <c r="AK8" s="156"/>
      <c r="AL8" s="156"/>
      <c r="AM8" s="156"/>
      <c r="AN8" s="156"/>
      <c r="AO8" s="156"/>
      <c r="AP8" s="156"/>
      <c r="AQ8" s="156"/>
      <c r="AR8" s="156"/>
      <c r="AS8" s="156"/>
      <c r="AT8" s="156"/>
      <c r="AU8" s="156"/>
    </row>
    <row r="9" spans="1:47" s="156" customFormat="1" ht="15" customHeight="1" thickBot="1">
      <c r="A9" s="366"/>
      <c r="B9" s="55"/>
      <c r="C9" s="56"/>
      <c r="D9" s="56"/>
      <c r="E9" s="56"/>
      <c r="F9" s="57"/>
      <c r="G9" s="57"/>
      <c r="H9" s="57"/>
      <c r="I9" s="57"/>
      <c r="J9" s="58"/>
      <c r="K9" s="56"/>
      <c r="L9" s="57"/>
      <c r="M9" s="57"/>
      <c r="N9" s="57"/>
      <c r="O9" s="57"/>
      <c r="P9" s="56"/>
      <c r="Q9" s="53"/>
      <c r="R9" s="53"/>
      <c r="S9" s="366"/>
      <c r="T9" s="366"/>
      <c r="U9" s="366"/>
      <c r="V9" s="366"/>
      <c r="W9" s="52"/>
    </row>
    <row r="10" spans="1:47" s="215" customFormat="1" ht="21" customHeight="1" thickBot="1">
      <c r="A10" s="19"/>
      <c r="B10" s="464"/>
      <c r="C10" s="465"/>
      <c r="D10" s="466"/>
      <c r="E10" s="467"/>
      <c r="F10" s="572" t="s">
        <v>245</v>
      </c>
      <c r="G10" s="572"/>
      <c r="H10" s="572"/>
      <c r="I10" s="572"/>
      <c r="J10" s="573"/>
      <c r="K10" s="468"/>
      <c r="L10" s="574" t="s">
        <v>246</v>
      </c>
      <c r="M10" s="575"/>
      <c r="N10" s="575"/>
      <c r="O10" s="576"/>
      <c r="P10" s="468"/>
      <c r="Q10" s="116"/>
      <c r="R10" s="19"/>
      <c r="S10" s="30"/>
      <c r="T10" s="30"/>
      <c r="U10" s="30"/>
      <c r="V10" s="30"/>
      <c r="W10" s="59"/>
      <c r="X10" s="157"/>
      <c r="Y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row>
    <row r="11" spans="1:47" s="216" customFormat="1" ht="42">
      <c r="A11" s="469"/>
      <c r="B11" s="470"/>
      <c r="C11" s="471" t="s">
        <v>247</v>
      </c>
      <c r="D11" s="472" t="s">
        <v>621</v>
      </c>
      <c r="E11" s="472" t="s">
        <v>621</v>
      </c>
      <c r="F11" s="422" t="s">
        <v>622</v>
      </c>
      <c r="G11" s="422" t="s">
        <v>622</v>
      </c>
      <c r="H11" s="473" t="s">
        <v>623</v>
      </c>
      <c r="I11" s="473" t="s">
        <v>624</v>
      </c>
      <c r="J11" s="422" t="s">
        <v>622</v>
      </c>
      <c r="K11" s="474" t="s">
        <v>616</v>
      </c>
      <c r="L11" s="422" t="s">
        <v>622</v>
      </c>
      <c r="M11" s="422" t="s">
        <v>622</v>
      </c>
      <c r="N11" s="473" t="s">
        <v>623</v>
      </c>
      <c r="O11" s="472" t="s">
        <v>622</v>
      </c>
      <c r="P11" s="474" t="s">
        <v>625</v>
      </c>
      <c r="Q11" s="475"/>
      <c r="R11" s="476"/>
      <c r="S11" s="477"/>
      <c r="T11" s="477"/>
      <c r="U11" s="477"/>
      <c r="V11" s="478" t="s">
        <v>360</v>
      </c>
      <c r="W11" s="60"/>
      <c r="X11" s="158"/>
      <c r="Y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row>
    <row r="12" spans="1:47" s="216" customFormat="1" ht="93" customHeight="1">
      <c r="A12" s="469"/>
      <c r="B12" s="479"/>
      <c r="C12" s="480" t="s">
        <v>248</v>
      </c>
      <c r="D12" s="481" t="s">
        <v>620</v>
      </c>
      <c r="E12" s="482" t="s">
        <v>485</v>
      </c>
      <c r="F12" s="483" t="s">
        <v>190</v>
      </c>
      <c r="G12" s="483" t="s">
        <v>191</v>
      </c>
      <c r="H12" s="483" t="s">
        <v>488</v>
      </c>
      <c r="I12" s="483" t="s">
        <v>490</v>
      </c>
      <c r="J12" s="484" t="s">
        <v>192</v>
      </c>
      <c r="K12" s="485" t="s">
        <v>481</v>
      </c>
      <c r="L12" s="483" t="s">
        <v>195</v>
      </c>
      <c r="M12" s="483" t="s">
        <v>196</v>
      </c>
      <c r="N12" s="483" t="s">
        <v>489</v>
      </c>
      <c r="O12" s="484" t="s">
        <v>197</v>
      </c>
      <c r="P12" s="485" t="s">
        <v>482</v>
      </c>
      <c r="Q12" s="486"/>
      <c r="R12" s="487"/>
      <c r="S12" s="488"/>
      <c r="T12" s="488"/>
      <c r="U12" s="488"/>
      <c r="V12" s="489"/>
      <c r="W12" s="60"/>
      <c r="X12" s="158"/>
      <c r="Y12" s="158"/>
      <c r="AA12" s="158"/>
      <c r="AB12" s="158"/>
      <c r="AC12" s="158"/>
      <c r="AE12" s="159"/>
      <c r="AF12" s="158"/>
      <c r="AG12" s="158"/>
      <c r="AH12" s="159"/>
      <c r="AI12" s="158"/>
      <c r="AJ12" s="158"/>
      <c r="AL12" s="159"/>
      <c r="AM12" s="158"/>
      <c r="AN12" s="158"/>
      <c r="AO12" s="159"/>
      <c r="AP12" s="159"/>
      <c r="AQ12" s="159"/>
      <c r="AR12" s="159"/>
      <c r="AS12" s="159"/>
      <c r="AT12" s="159"/>
      <c r="AU12" s="158"/>
    </row>
    <row r="13" spans="1:47" s="62" customFormat="1" ht="45" customHeight="1">
      <c r="A13" s="490"/>
      <c r="B13" s="491" t="s">
        <v>249</v>
      </c>
      <c r="C13" s="492" t="s">
        <v>1</v>
      </c>
      <c r="D13" s="493"/>
      <c r="E13" s="493"/>
      <c r="F13" s="494" t="s">
        <v>2</v>
      </c>
      <c r="G13" s="495" t="s">
        <v>200</v>
      </c>
      <c r="H13" s="496" t="s">
        <v>3</v>
      </c>
      <c r="I13" s="497" t="s">
        <v>4</v>
      </c>
      <c r="J13" s="498" t="s">
        <v>5</v>
      </c>
      <c r="K13" s="499" t="s">
        <v>626</v>
      </c>
      <c r="L13" s="160" t="s">
        <v>201</v>
      </c>
      <c r="M13" s="500" t="s">
        <v>6</v>
      </c>
      <c r="N13" s="496" t="s">
        <v>7</v>
      </c>
      <c r="O13" s="498" t="s">
        <v>250</v>
      </c>
      <c r="P13" s="485" t="s">
        <v>627</v>
      </c>
      <c r="Q13" s="501" t="s">
        <v>361</v>
      </c>
      <c r="R13" s="502" t="s">
        <v>362</v>
      </c>
      <c r="S13" s="503"/>
      <c r="T13" s="503"/>
      <c r="U13" s="504"/>
      <c r="V13" s="505" t="s">
        <v>363</v>
      </c>
      <c r="W13" s="61"/>
      <c r="X13" s="161"/>
      <c r="Y13" s="162"/>
      <c r="AA13" s="61"/>
      <c r="AB13" s="163"/>
      <c r="AC13" s="61"/>
      <c r="AD13" s="61"/>
      <c r="AE13" s="61"/>
      <c r="AF13" s="61"/>
      <c r="AG13" s="61"/>
      <c r="AH13" s="61"/>
      <c r="AI13" s="163"/>
      <c r="AJ13" s="61"/>
      <c r="AK13" s="61"/>
      <c r="AL13" s="61"/>
      <c r="AM13" s="61"/>
      <c r="AN13" s="61"/>
      <c r="AO13" s="61"/>
      <c r="AP13" s="61"/>
      <c r="AQ13" s="61"/>
      <c r="AR13" s="61"/>
      <c r="AS13" s="61"/>
      <c r="AT13" s="61"/>
      <c r="AU13" s="61"/>
    </row>
    <row r="14" spans="1:47" s="50" customFormat="1" ht="12.75" customHeight="1">
      <c r="A14" s="63"/>
      <c r="B14" s="506"/>
      <c r="C14" s="507"/>
      <c r="D14" s="64"/>
      <c r="E14" s="508"/>
      <c r="F14" s="509"/>
      <c r="G14" s="510"/>
      <c r="H14" s="511"/>
      <c r="I14" s="512"/>
      <c r="J14" s="65"/>
      <c r="K14" s="513"/>
      <c r="L14" s="514"/>
      <c r="M14" s="514"/>
      <c r="N14" s="511"/>
      <c r="O14" s="65"/>
      <c r="P14" s="515"/>
      <c r="Q14" s="516"/>
      <c r="R14" s="63"/>
      <c r="S14" s="30"/>
      <c r="T14" s="30"/>
      <c r="U14" s="504"/>
      <c r="V14" s="517"/>
      <c r="W14" s="63"/>
      <c r="X14" s="63"/>
      <c r="Y14" s="63"/>
      <c r="AA14" s="63"/>
      <c r="AB14" s="63"/>
      <c r="AC14" s="63"/>
      <c r="AD14" s="63"/>
      <c r="AE14" s="63"/>
      <c r="AF14" s="63"/>
      <c r="AG14" s="63"/>
      <c r="AH14" s="63"/>
      <c r="AI14" s="63"/>
      <c r="AJ14" s="63"/>
      <c r="AK14" s="63"/>
      <c r="AL14" s="63"/>
      <c r="AM14" s="63"/>
      <c r="AN14" s="63"/>
      <c r="AO14" s="63"/>
      <c r="AP14" s="63"/>
      <c r="AQ14" s="63"/>
      <c r="AR14" s="63"/>
      <c r="AS14" s="63"/>
      <c r="AT14" s="63"/>
      <c r="AU14" s="63"/>
    </row>
    <row r="15" spans="1:47" ht="12.75" customHeight="1">
      <c r="A15" s="114">
        <v>1</v>
      </c>
      <c r="B15" s="518">
        <v>3400001</v>
      </c>
      <c r="C15" s="519" t="s">
        <v>355</v>
      </c>
      <c r="D15" s="520" t="s">
        <v>212</v>
      </c>
      <c r="E15" s="521" t="s">
        <v>238</v>
      </c>
      <c r="F15" s="522">
        <v>40361531.047533266</v>
      </c>
      <c r="G15" s="522">
        <v>23036371.652227245</v>
      </c>
      <c r="H15" s="523">
        <v>0</v>
      </c>
      <c r="I15" s="523">
        <v>0</v>
      </c>
      <c r="J15" s="524">
        <v>23036372</v>
      </c>
      <c r="K15" s="525">
        <v>0</v>
      </c>
      <c r="L15" s="522">
        <v>22021604.066800624</v>
      </c>
      <c r="M15" s="522">
        <v>6819863.471989125</v>
      </c>
      <c r="N15" s="523">
        <v>0</v>
      </c>
      <c r="O15" s="524">
        <v>6819863</v>
      </c>
      <c r="P15" s="525">
        <v>0</v>
      </c>
      <c r="Q15" s="526" t="s">
        <v>628</v>
      </c>
      <c r="R15" s="435" t="s">
        <v>628</v>
      </c>
      <c r="S15" s="435">
        <v>484411</v>
      </c>
      <c r="T15" s="435">
        <v>-6335452</v>
      </c>
      <c r="U15" s="469"/>
      <c r="V15" s="527">
        <v>0</v>
      </c>
    </row>
    <row r="16" spans="1:47" ht="12.75" customHeight="1">
      <c r="A16" s="114">
        <v>2</v>
      </c>
      <c r="B16" s="528">
        <v>3400002</v>
      </c>
      <c r="C16" s="30" t="s">
        <v>167</v>
      </c>
      <c r="D16" s="529" t="s">
        <v>213</v>
      </c>
      <c r="E16" s="115" t="s">
        <v>237</v>
      </c>
      <c r="F16" s="530">
        <v>99604412.357269526</v>
      </c>
      <c r="G16" s="530">
        <v>59415733.07898739</v>
      </c>
      <c r="H16" s="531">
        <v>6757464</v>
      </c>
      <c r="I16" s="531">
        <v>911081</v>
      </c>
      <c r="J16" s="532">
        <v>2860501</v>
      </c>
      <c r="K16" s="533">
        <v>48886687.07898739</v>
      </c>
      <c r="L16" s="530">
        <v>38533100.31467846</v>
      </c>
      <c r="M16" s="530">
        <v>12281169.679540545</v>
      </c>
      <c r="N16" s="531">
        <v>1396831</v>
      </c>
      <c r="O16" s="532">
        <v>591263</v>
      </c>
      <c r="P16" s="533">
        <v>10293075.679540545</v>
      </c>
      <c r="Q16" s="63" t="s">
        <v>628</v>
      </c>
      <c r="R16" s="19" t="s">
        <v>628</v>
      </c>
      <c r="S16" s="19">
        <v>484411</v>
      </c>
      <c r="T16" s="19">
        <v>-106852</v>
      </c>
      <c r="U16" s="469"/>
      <c r="V16" s="534">
        <v>59179762.758527935</v>
      </c>
      <c r="W16" s="12"/>
    </row>
    <row r="17" spans="1:23" ht="12.75" customHeight="1">
      <c r="A17" s="114">
        <v>3</v>
      </c>
      <c r="B17" s="528">
        <v>3400003</v>
      </c>
      <c r="C17" s="30" t="s">
        <v>297</v>
      </c>
      <c r="D17" s="529" t="s">
        <v>212</v>
      </c>
      <c r="E17" s="115" t="s">
        <v>238</v>
      </c>
      <c r="F17" s="530">
        <v>2509118.4018487176</v>
      </c>
      <c r="G17" s="530">
        <v>913740.6618487176</v>
      </c>
      <c r="H17" s="531">
        <v>0</v>
      </c>
      <c r="I17" s="531">
        <v>0</v>
      </c>
      <c r="J17" s="532">
        <v>913741</v>
      </c>
      <c r="K17" s="533">
        <v>0</v>
      </c>
      <c r="L17" s="530">
        <v>6070734.5677275788</v>
      </c>
      <c r="M17" s="530">
        <v>1873982.1619568213</v>
      </c>
      <c r="N17" s="531">
        <v>0</v>
      </c>
      <c r="O17" s="532">
        <v>1873982</v>
      </c>
      <c r="P17" s="533">
        <v>0</v>
      </c>
      <c r="Q17" s="63" t="s">
        <v>628</v>
      </c>
      <c r="R17" s="19" t="s">
        <v>628</v>
      </c>
      <c r="S17" s="19">
        <v>484411</v>
      </c>
      <c r="T17" s="19">
        <v>-1389571</v>
      </c>
      <c r="U17" s="469"/>
      <c r="V17" s="534">
        <v>0</v>
      </c>
    </row>
    <row r="18" spans="1:23" ht="12.75" customHeight="1">
      <c r="A18" s="114">
        <v>4</v>
      </c>
      <c r="B18" s="528">
        <v>3400004</v>
      </c>
      <c r="C18" s="30" t="s">
        <v>12</v>
      </c>
      <c r="D18" s="529" t="s">
        <v>213</v>
      </c>
      <c r="E18" s="115" t="s">
        <v>237</v>
      </c>
      <c r="F18" s="530">
        <v>17330652.701995067</v>
      </c>
      <c r="G18" s="530">
        <v>8542698.0619950667</v>
      </c>
      <c r="H18" s="531">
        <v>0</v>
      </c>
      <c r="I18" s="531">
        <v>219462</v>
      </c>
      <c r="J18" s="532">
        <v>411278</v>
      </c>
      <c r="K18" s="533">
        <v>7911958.0619950667</v>
      </c>
      <c r="L18" s="530">
        <v>7452204.7501947023</v>
      </c>
      <c r="M18" s="530">
        <v>2235661.4250584105</v>
      </c>
      <c r="N18" s="531">
        <v>0</v>
      </c>
      <c r="O18" s="532">
        <v>107633</v>
      </c>
      <c r="P18" s="533">
        <v>2128028.4250584105</v>
      </c>
      <c r="Q18" s="63" t="s">
        <v>628</v>
      </c>
      <c r="R18" s="19" t="s">
        <v>628</v>
      </c>
      <c r="S18" s="19">
        <v>484411</v>
      </c>
      <c r="T18" s="19">
        <v>376778</v>
      </c>
      <c r="U18" s="469"/>
      <c r="V18" s="534">
        <v>10039986.487053476</v>
      </c>
    </row>
    <row r="19" spans="1:23" ht="12.75" customHeight="1">
      <c r="A19" s="114">
        <v>5</v>
      </c>
      <c r="B19" s="535">
        <v>3400008</v>
      </c>
      <c r="C19" s="66" t="s">
        <v>13</v>
      </c>
      <c r="D19" s="536" t="s">
        <v>213</v>
      </c>
      <c r="E19" s="67" t="s">
        <v>237</v>
      </c>
      <c r="F19" s="537">
        <v>9857476.2563677318</v>
      </c>
      <c r="G19" s="537">
        <v>5366811.8163677314</v>
      </c>
      <c r="H19" s="538">
        <v>0</v>
      </c>
      <c r="I19" s="538">
        <v>285923</v>
      </c>
      <c r="J19" s="539">
        <v>258379</v>
      </c>
      <c r="K19" s="540">
        <v>4822509.8163677314</v>
      </c>
      <c r="L19" s="537">
        <v>10024377.714509375</v>
      </c>
      <c r="M19" s="537">
        <v>3256997.8380343546</v>
      </c>
      <c r="N19" s="538">
        <v>0</v>
      </c>
      <c r="O19" s="539">
        <v>156804</v>
      </c>
      <c r="P19" s="540">
        <v>3100193.8380343546</v>
      </c>
      <c r="Q19" s="541" t="s">
        <v>628</v>
      </c>
      <c r="R19" s="442" t="s">
        <v>628</v>
      </c>
      <c r="S19" s="442">
        <v>484411</v>
      </c>
      <c r="T19" s="442">
        <v>327607</v>
      </c>
      <c r="U19" s="469"/>
      <c r="V19" s="542">
        <v>7922703.6544020865</v>
      </c>
    </row>
    <row r="20" spans="1:23" ht="12.75" customHeight="1">
      <c r="A20" s="114">
        <v>6</v>
      </c>
      <c r="B20" s="528">
        <v>3400010</v>
      </c>
      <c r="C20" s="30" t="s">
        <v>14</v>
      </c>
      <c r="D20" s="529" t="s">
        <v>213</v>
      </c>
      <c r="E20" s="115" t="s">
        <v>237</v>
      </c>
      <c r="F20" s="530">
        <v>20755964.634829503</v>
      </c>
      <c r="G20" s="530">
        <v>13710859.154829502</v>
      </c>
      <c r="H20" s="531">
        <v>0</v>
      </c>
      <c r="I20" s="531">
        <v>165018</v>
      </c>
      <c r="J20" s="532">
        <v>660093</v>
      </c>
      <c r="K20" s="533">
        <v>12885748.154829502</v>
      </c>
      <c r="L20" s="530">
        <v>15074529.626975374</v>
      </c>
      <c r="M20" s="530">
        <v>4865039.5541721182</v>
      </c>
      <c r="N20" s="531">
        <v>0</v>
      </c>
      <c r="O20" s="532">
        <v>234222</v>
      </c>
      <c r="P20" s="533">
        <v>4630817.5541721182</v>
      </c>
      <c r="Q20" s="63" t="s">
        <v>628</v>
      </c>
      <c r="R20" s="19" t="s">
        <v>628</v>
      </c>
      <c r="S20" s="19">
        <v>484411</v>
      </c>
      <c r="T20" s="19">
        <v>250189</v>
      </c>
      <c r="U20" s="469"/>
      <c r="V20" s="534">
        <v>17516565.709001619</v>
      </c>
      <c r="W20" s="12"/>
    </row>
    <row r="21" spans="1:23" ht="12.75" customHeight="1">
      <c r="A21" s="114">
        <v>7</v>
      </c>
      <c r="B21" s="528">
        <v>3400013</v>
      </c>
      <c r="C21" s="30" t="s">
        <v>300</v>
      </c>
      <c r="D21" s="529" t="s">
        <v>213</v>
      </c>
      <c r="E21" s="115" t="s">
        <v>237</v>
      </c>
      <c r="F21" s="530">
        <v>5402468.173133241</v>
      </c>
      <c r="G21" s="530">
        <v>2509355.7031332413</v>
      </c>
      <c r="H21" s="531">
        <v>0</v>
      </c>
      <c r="I21" s="531">
        <v>68484</v>
      </c>
      <c r="J21" s="532">
        <v>120810</v>
      </c>
      <c r="K21" s="533">
        <v>2320061.7031332413</v>
      </c>
      <c r="L21" s="530">
        <v>4831398.8043666156</v>
      </c>
      <c r="M21" s="530">
        <v>1584487.900745491</v>
      </c>
      <c r="N21" s="531">
        <v>0</v>
      </c>
      <c r="O21" s="532">
        <v>76283</v>
      </c>
      <c r="P21" s="533">
        <v>1508204.900745491</v>
      </c>
      <c r="Q21" s="63" t="s">
        <v>628</v>
      </c>
      <c r="R21" s="19" t="s">
        <v>628</v>
      </c>
      <c r="S21" s="19">
        <v>484411</v>
      </c>
      <c r="T21" s="19">
        <v>408128</v>
      </c>
      <c r="U21" s="469"/>
      <c r="V21" s="534">
        <v>3828266.6038787323</v>
      </c>
      <c r="W21" s="12"/>
    </row>
    <row r="22" spans="1:23" ht="12.75" customHeight="1">
      <c r="A22" s="114">
        <v>8</v>
      </c>
      <c r="B22" s="528">
        <v>3400014</v>
      </c>
      <c r="C22" s="30" t="s">
        <v>287</v>
      </c>
      <c r="D22" s="529" t="s">
        <v>213</v>
      </c>
      <c r="E22" s="115" t="s">
        <v>237</v>
      </c>
      <c r="F22" s="530">
        <v>74669510.963493884</v>
      </c>
      <c r="G22" s="530">
        <v>39374779.798181154</v>
      </c>
      <c r="H22" s="531">
        <v>5510634</v>
      </c>
      <c r="I22" s="531">
        <v>830417</v>
      </c>
      <c r="J22" s="532">
        <v>1895653</v>
      </c>
      <c r="K22" s="533">
        <v>31138075.798181154</v>
      </c>
      <c r="L22" s="530">
        <v>22715004.05304224</v>
      </c>
      <c r="M22" s="530">
        <v>7270989.6852431288</v>
      </c>
      <c r="N22" s="531">
        <v>1017780</v>
      </c>
      <c r="O22" s="532">
        <v>350053</v>
      </c>
      <c r="P22" s="533">
        <v>5903156.6852431288</v>
      </c>
      <c r="Q22" s="63" t="s">
        <v>628</v>
      </c>
      <c r="R22" s="19" t="s">
        <v>628</v>
      </c>
      <c r="S22" s="19">
        <v>484411</v>
      </c>
      <c r="T22" s="19">
        <v>134358</v>
      </c>
      <c r="U22" s="469"/>
      <c r="V22" s="534">
        <v>37041232.483424284</v>
      </c>
      <c r="W22" s="12"/>
    </row>
    <row r="23" spans="1:23" ht="12.75" customHeight="1">
      <c r="A23" s="114">
        <v>9</v>
      </c>
      <c r="B23" s="528">
        <v>3400015</v>
      </c>
      <c r="C23" s="30" t="s">
        <v>169</v>
      </c>
      <c r="D23" s="529" t="s">
        <v>213</v>
      </c>
      <c r="E23" s="115" t="s">
        <v>237</v>
      </c>
      <c r="F23" s="530">
        <v>11835418.629271204</v>
      </c>
      <c r="G23" s="530">
        <v>6824949.2292712042</v>
      </c>
      <c r="H23" s="531">
        <v>0</v>
      </c>
      <c r="I23" s="531">
        <v>119191</v>
      </c>
      <c r="J23" s="532">
        <v>328579</v>
      </c>
      <c r="K23" s="533">
        <v>6377179.2292712042</v>
      </c>
      <c r="L23" s="530">
        <v>9706756.0342946947</v>
      </c>
      <c r="M23" s="530">
        <v>3132558.3762815129</v>
      </c>
      <c r="N23" s="531">
        <v>0</v>
      </c>
      <c r="O23" s="532">
        <v>150813</v>
      </c>
      <c r="P23" s="533">
        <v>2981745.3762815129</v>
      </c>
      <c r="Q23" s="63" t="s">
        <v>628</v>
      </c>
      <c r="R23" s="19" t="s">
        <v>628</v>
      </c>
      <c r="S23" s="19">
        <v>484411</v>
      </c>
      <c r="T23" s="19">
        <v>333598</v>
      </c>
      <c r="U23" s="469"/>
      <c r="V23" s="534">
        <v>9358924.605552718</v>
      </c>
      <c r="W23" s="12"/>
    </row>
    <row r="24" spans="1:23" ht="12.75" customHeight="1">
      <c r="A24" s="114">
        <v>10</v>
      </c>
      <c r="B24" s="535">
        <v>3400016</v>
      </c>
      <c r="C24" s="66" t="s">
        <v>16</v>
      </c>
      <c r="D24" s="536" t="s">
        <v>213</v>
      </c>
      <c r="E24" s="67" t="s">
        <v>237</v>
      </c>
      <c r="F24" s="537">
        <v>4483171.038428531</v>
      </c>
      <c r="G24" s="537">
        <v>2014424.1284285309</v>
      </c>
      <c r="H24" s="538">
        <v>0</v>
      </c>
      <c r="I24" s="538">
        <v>58706</v>
      </c>
      <c r="J24" s="539">
        <v>96982</v>
      </c>
      <c r="K24" s="540">
        <v>1858736.1284285309</v>
      </c>
      <c r="L24" s="537">
        <v>4469951.7125366665</v>
      </c>
      <c r="M24" s="537">
        <v>1475781.1076252549</v>
      </c>
      <c r="N24" s="538">
        <v>0</v>
      </c>
      <c r="O24" s="539">
        <v>71050</v>
      </c>
      <c r="P24" s="540">
        <v>1404731.1076252549</v>
      </c>
      <c r="Q24" s="541" t="s">
        <v>628</v>
      </c>
      <c r="R24" s="442" t="s">
        <v>628</v>
      </c>
      <c r="S24" s="442">
        <v>484411</v>
      </c>
      <c r="T24" s="442">
        <v>413361</v>
      </c>
      <c r="U24" s="469"/>
      <c r="V24" s="542">
        <v>3263467.2360537858</v>
      </c>
      <c r="W24" s="12"/>
    </row>
    <row r="25" spans="1:23" ht="12.75" customHeight="1">
      <c r="A25" s="114">
        <v>11</v>
      </c>
      <c r="B25" s="528">
        <v>3400017</v>
      </c>
      <c r="C25" s="30" t="s">
        <v>17</v>
      </c>
      <c r="D25" s="529" t="s">
        <v>212</v>
      </c>
      <c r="E25" s="115" t="s">
        <v>238</v>
      </c>
      <c r="F25" s="530">
        <v>5770768.9221887989</v>
      </c>
      <c r="G25" s="530">
        <v>3396150.2961426931</v>
      </c>
      <c r="H25" s="531">
        <v>0</v>
      </c>
      <c r="I25" s="531">
        <v>0</v>
      </c>
      <c r="J25" s="532">
        <v>3396150</v>
      </c>
      <c r="K25" s="533">
        <v>0</v>
      </c>
      <c r="L25" s="530">
        <v>6144043.8404081827</v>
      </c>
      <c r="M25" s="530">
        <v>1909134.0512048942</v>
      </c>
      <c r="N25" s="531">
        <v>0</v>
      </c>
      <c r="O25" s="532">
        <v>1909134</v>
      </c>
      <c r="P25" s="533">
        <v>0</v>
      </c>
      <c r="Q25" s="63" t="s">
        <v>628</v>
      </c>
      <c r="R25" s="19" t="s">
        <v>628</v>
      </c>
      <c r="S25" s="19">
        <v>484411</v>
      </c>
      <c r="T25" s="19">
        <v>-1424723</v>
      </c>
      <c r="U25" s="469"/>
      <c r="V25" s="534">
        <v>0</v>
      </c>
      <c r="W25" s="12"/>
    </row>
    <row r="26" spans="1:23" ht="12.75" customHeight="1">
      <c r="A26" s="114">
        <v>12</v>
      </c>
      <c r="B26" s="528">
        <v>3400020</v>
      </c>
      <c r="C26" s="30" t="s">
        <v>18</v>
      </c>
      <c r="D26" s="529" t="s">
        <v>213</v>
      </c>
      <c r="E26" s="115" t="s">
        <v>237</v>
      </c>
      <c r="F26" s="530">
        <v>7508382.9610701185</v>
      </c>
      <c r="G26" s="530">
        <v>3954841.5010701185</v>
      </c>
      <c r="H26" s="531">
        <v>0</v>
      </c>
      <c r="I26" s="531">
        <v>83884</v>
      </c>
      <c r="J26" s="532">
        <v>190401</v>
      </c>
      <c r="K26" s="533">
        <v>3680556.5010701185</v>
      </c>
      <c r="L26" s="530">
        <v>5612014.4070678819</v>
      </c>
      <c r="M26" s="530">
        <v>1806336.436324294</v>
      </c>
      <c r="N26" s="531">
        <v>0</v>
      </c>
      <c r="O26" s="532">
        <v>86964</v>
      </c>
      <c r="P26" s="533">
        <v>1719372.436324294</v>
      </c>
      <c r="Q26" s="63" t="s">
        <v>628</v>
      </c>
      <c r="R26" s="19" t="s">
        <v>628</v>
      </c>
      <c r="S26" s="19">
        <v>484411</v>
      </c>
      <c r="T26" s="19">
        <v>397447</v>
      </c>
      <c r="U26" s="469"/>
      <c r="V26" s="534">
        <v>5399928.9373944122</v>
      </c>
      <c r="W26" s="12"/>
    </row>
    <row r="27" spans="1:23" ht="12.75" customHeight="1">
      <c r="A27" s="114">
        <v>13</v>
      </c>
      <c r="B27" s="528">
        <v>3400021</v>
      </c>
      <c r="C27" s="30" t="s">
        <v>591</v>
      </c>
      <c r="D27" s="529" t="s">
        <v>212</v>
      </c>
      <c r="E27" s="115" t="s">
        <v>238</v>
      </c>
      <c r="F27" s="530">
        <v>12461040.184863616</v>
      </c>
      <c r="G27" s="530">
        <v>7102549.5748636164</v>
      </c>
      <c r="H27" s="531">
        <v>0</v>
      </c>
      <c r="I27" s="531">
        <v>0</v>
      </c>
      <c r="J27" s="532">
        <v>7102550</v>
      </c>
      <c r="K27" s="533">
        <v>0</v>
      </c>
      <c r="L27" s="530">
        <v>13534182.060327085</v>
      </c>
      <c r="M27" s="530">
        <v>4182691.9810935706</v>
      </c>
      <c r="N27" s="531">
        <v>0</v>
      </c>
      <c r="O27" s="532">
        <v>4182692</v>
      </c>
      <c r="P27" s="533">
        <v>0</v>
      </c>
      <c r="Q27" s="63" t="s">
        <v>628</v>
      </c>
      <c r="R27" s="19" t="s">
        <v>628</v>
      </c>
      <c r="S27" s="19">
        <v>484411</v>
      </c>
      <c r="T27" s="19">
        <v>-3698281</v>
      </c>
      <c r="U27" s="469"/>
      <c r="V27" s="534">
        <v>0</v>
      </c>
      <c r="W27" s="12"/>
    </row>
    <row r="28" spans="1:23" ht="12.75" customHeight="1">
      <c r="A28" s="114">
        <v>14</v>
      </c>
      <c r="B28" s="528">
        <v>3400023</v>
      </c>
      <c r="C28" s="30" t="s">
        <v>592</v>
      </c>
      <c r="D28" s="529" t="s">
        <v>213</v>
      </c>
      <c r="E28" s="115" t="s">
        <v>237</v>
      </c>
      <c r="F28" s="530">
        <v>3164777.6667263866</v>
      </c>
      <c r="G28" s="530">
        <v>1554776.6467263866</v>
      </c>
      <c r="H28" s="531">
        <v>0</v>
      </c>
      <c r="I28" s="531">
        <v>0</v>
      </c>
      <c r="J28" s="532">
        <v>74853</v>
      </c>
      <c r="K28" s="533">
        <v>1479923.6467263866</v>
      </c>
      <c r="L28" s="530">
        <v>7720671.939674479</v>
      </c>
      <c r="M28" s="530">
        <v>2480409.5885707005</v>
      </c>
      <c r="N28" s="531">
        <v>0</v>
      </c>
      <c r="O28" s="532">
        <v>119416</v>
      </c>
      <c r="P28" s="533">
        <v>2360993.5885707005</v>
      </c>
      <c r="Q28" s="63" t="s">
        <v>628</v>
      </c>
      <c r="R28" s="19" t="s">
        <v>628</v>
      </c>
      <c r="S28" s="19">
        <v>484411</v>
      </c>
      <c r="T28" s="19">
        <v>364995</v>
      </c>
      <c r="U28" s="469"/>
      <c r="V28" s="534">
        <v>3840917.2352970871</v>
      </c>
    </row>
    <row r="29" spans="1:23" ht="12.75" customHeight="1">
      <c r="A29" s="114">
        <v>15</v>
      </c>
      <c r="B29" s="535">
        <v>3400024</v>
      </c>
      <c r="C29" s="66" t="s">
        <v>20</v>
      </c>
      <c r="D29" s="536" t="s">
        <v>212</v>
      </c>
      <c r="E29" s="67" t="s">
        <v>238</v>
      </c>
      <c r="F29" s="537">
        <v>4053501.8763762149</v>
      </c>
      <c r="G29" s="537">
        <v>1564231.1580921216</v>
      </c>
      <c r="H29" s="538">
        <v>0</v>
      </c>
      <c r="I29" s="538">
        <v>0</v>
      </c>
      <c r="J29" s="539">
        <v>1564231</v>
      </c>
      <c r="K29" s="540">
        <v>0</v>
      </c>
      <c r="L29" s="537">
        <v>3632929.7339364965</v>
      </c>
      <c r="M29" s="537">
        <v>1128610.8850895993</v>
      </c>
      <c r="N29" s="538">
        <v>0</v>
      </c>
      <c r="O29" s="539">
        <v>1128611</v>
      </c>
      <c r="P29" s="540">
        <v>0</v>
      </c>
      <c r="Q29" s="541" t="s">
        <v>628</v>
      </c>
      <c r="R29" s="442" t="s">
        <v>628</v>
      </c>
      <c r="S29" s="442">
        <v>484411</v>
      </c>
      <c r="T29" s="442">
        <v>-644200</v>
      </c>
      <c r="U29" s="469"/>
      <c r="V29" s="542">
        <v>0</v>
      </c>
    </row>
    <row r="30" spans="1:23" ht="12.75" customHeight="1">
      <c r="A30" s="114">
        <v>16</v>
      </c>
      <c r="B30" s="528">
        <v>3400027</v>
      </c>
      <c r="C30" s="30" t="s">
        <v>593</v>
      </c>
      <c r="D30" s="529" t="s">
        <v>212</v>
      </c>
      <c r="E30" s="115" t="s">
        <v>238</v>
      </c>
      <c r="F30" s="530">
        <v>11231545.174915792</v>
      </c>
      <c r="G30" s="530">
        <v>7188593.0849157926</v>
      </c>
      <c r="H30" s="531">
        <v>0</v>
      </c>
      <c r="I30" s="531">
        <v>0</v>
      </c>
      <c r="J30" s="532">
        <v>7188593</v>
      </c>
      <c r="K30" s="533">
        <v>0</v>
      </c>
      <c r="L30" s="530">
        <v>8275409.884777911</v>
      </c>
      <c r="M30" s="530">
        <v>2572176.9850772992</v>
      </c>
      <c r="N30" s="531">
        <v>0</v>
      </c>
      <c r="O30" s="532">
        <v>2572177</v>
      </c>
      <c r="P30" s="533">
        <v>0</v>
      </c>
      <c r="Q30" s="63" t="s">
        <v>628</v>
      </c>
      <c r="R30" s="19" t="s">
        <v>628</v>
      </c>
      <c r="S30" s="19">
        <v>484411</v>
      </c>
      <c r="T30" s="19">
        <v>-2087766</v>
      </c>
      <c r="U30" s="469"/>
      <c r="V30" s="534">
        <v>0</v>
      </c>
    </row>
    <row r="31" spans="1:23" ht="12.75" customHeight="1">
      <c r="A31" s="114">
        <v>17</v>
      </c>
      <c r="B31" s="528">
        <v>3400028</v>
      </c>
      <c r="C31" s="30" t="s">
        <v>21</v>
      </c>
      <c r="D31" s="529" t="s">
        <v>212</v>
      </c>
      <c r="E31" s="115" t="s">
        <v>238</v>
      </c>
      <c r="F31" s="530">
        <v>76244416.258724958</v>
      </c>
      <c r="G31" s="530">
        <v>42582244.553646527</v>
      </c>
      <c r="H31" s="531">
        <v>0</v>
      </c>
      <c r="I31" s="531">
        <v>0</v>
      </c>
      <c r="J31" s="532">
        <v>42582245</v>
      </c>
      <c r="K31" s="533">
        <v>0</v>
      </c>
      <c r="L31" s="530">
        <v>35746394.664640576</v>
      </c>
      <c r="M31" s="530">
        <v>11122916.62043234</v>
      </c>
      <c r="N31" s="531">
        <v>0</v>
      </c>
      <c r="O31" s="532">
        <v>11122917</v>
      </c>
      <c r="P31" s="533">
        <v>0</v>
      </c>
      <c r="Q31" s="63" t="s">
        <v>628</v>
      </c>
      <c r="R31" s="19" t="s">
        <v>628</v>
      </c>
      <c r="S31" s="19">
        <v>484411</v>
      </c>
      <c r="T31" s="19">
        <v>-10638506</v>
      </c>
      <c r="U31" s="469"/>
      <c r="V31" s="534">
        <v>0</v>
      </c>
    </row>
    <row r="32" spans="1:23" ht="12.75" customHeight="1">
      <c r="A32" s="114">
        <v>18</v>
      </c>
      <c r="B32" s="528">
        <v>3400030</v>
      </c>
      <c r="C32" s="30" t="s">
        <v>22</v>
      </c>
      <c r="D32" s="529" t="s">
        <v>213</v>
      </c>
      <c r="E32" s="115" t="s">
        <v>237</v>
      </c>
      <c r="F32" s="530">
        <v>181434744.15890962</v>
      </c>
      <c r="G32" s="530">
        <v>96204909.782554895</v>
      </c>
      <c r="H32" s="531">
        <v>10687020</v>
      </c>
      <c r="I32" s="531">
        <v>1483407</v>
      </c>
      <c r="J32" s="532">
        <v>4631673</v>
      </c>
      <c r="K32" s="533">
        <v>79402809.782554895</v>
      </c>
      <c r="L32" s="530">
        <v>71813007.340847448</v>
      </c>
      <c r="M32" s="530">
        <v>23179364.681561872</v>
      </c>
      <c r="N32" s="531">
        <v>2575601</v>
      </c>
      <c r="O32" s="532">
        <v>1115943</v>
      </c>
      <c r="P32" s="533">
        <v>19487820.681561872</v>
      </c>
      <c r="Q32" s="63" t="s">
        <v>628</v>
      </c>
      <c r="R32" s="19" t="s">
        <v>628</v>
      </c>
      <c r="S32" s="19">
        <v>484411</v>
      </c>
      <c r="T32" s="19">
        <v>-631532</v>
      </c>
      <c r="U32" s="469"/>
      <c r="V32" s="534">
        <v>98890630.464116767</v>
      </c>
    </row>
    <row r="33" spans="1:23" ht="12.75" customHeight="1">
      <c r="A33" s="114">
        <v>19</v>
      </c>
      <c r="B33" s="528">
        <v>3400032</v>
      </c>
      <c r="C33" s="30" t="s">
        <v>327</v>
      </c>
      <c r="D33" s="529" t="s">
        <v>212</v>
      </c>
      <c r="E33" s="115" t="s">
        <v>238</v>
      </c>
      <c r="F33" s="530">
        <v>34687197.924888663</v>
      </c>
      <c r="G33" s="530">
        <v>19739293.754888661</v>
      </c>
      <c r="H33" s="531">
        <v>0</v>
      </c>
      <c r="I33" s="531">
        <v>0</v>
      </c>
      <c r="J33" s="532">
        <v>19739294</v>
      </c>
      <c r="K33" s="533">
        <v>0</v>
      </c>
      <c r="L33" s="530">
        <v>20104795.817704361</v>
      </c>
      <c r="M33" s="530">
        <v>6273887.0818090746</v>
      </c>
      <c r="N33" s="531">
        <v>0</v>
      </c>
      <c r="O33" s="532">
        <v>6273887</v>
      </c>
      <c r="P33" s="533">
        <v>0</v>
      </c>
      <c r="Q33" s="63" t="s">
        <v>628</v>
      </c>
      <c r="R33" s="19" t="s">
        <v>628</v>
      </c>
      <c r="S33" s="19">
        <v>484411</v>
      </c>
      <c r="T33" s="19">
        <v>-5789476</v>
      </c>
      <c r="U33" s="469"/>
      <c r="V33" s="534">
        <v>0</v>
      </c>
    </row>
    <row r="34" spans="1:23" ht="13">
      <c r="A34" s="114">
        <v>20</v>
      </c>
      <c r="B34" s="535">
        <v>3400037</v>
      </c>
      <c r="C34" s="66" t="s">
        <v>594</v>
      </c>
      <c r="D34" s="536" t="s">
        <v>212</v>
      </c>
      <c r="E34" s="67" t="s">
        <v>238</v>
      </c>
      <c r="F34" s="537">
        <v>1326023.4186437335</v>
      </c>
      <c r="G34" s="537">
        <v>762710.79864373349</v>
      </c>
      <c r="H34" s="538">
        <v>0</v>
      </c>
      <c r="I34" s="538">
        <v>0</v>
      </c>
      <c r="J34" s="539">
        <v>762711</v>
      </c>
      <c r="K34" s="540">
        <v>0</v>
      </c>
      <c r="L34" s="537">
        <v>3566921.0615577362</v>
      </c>
      <c r="M34" s="537">
        <v>1100742.9969202103</v>
      </c>
      <c r="N34" s="538">
        <v>0</v>
      </c>
      <c r="O34" s="539">
        <v>1100743</v>
      </c>
      <c r="P34" s="540">
        <v>0</v>
      </c>
      <c r="Q34" s="541" t="s">
        <v>628</v>
      </c>
      <c r="R34" s="442" t="s">
        <v>628</v>
      </c>
      <c r="S34" s="442">
        <v>484411</v>
      </c>
      <c r="T34" s="442">
        <v>-616332</v>
      </c>
      <c r="U34" s="469"/>
      <c r="V34" s="542">
        <v>0</v>
      </c>
      <c r="W34" s="12"/>
    </row>
    <row r="35" spans="1:23" ht="12.75" customHeight="1">
      <c r="A35" s="114">
        <v>21</v>
      </c>
      <c r="B35" s="528">
        <v>3400039</v>
      </c>
      <c r="C35" s="30" t="s">
        <v>24</v>
      </c>
      <c r="D35" s="529" t="s">
        <v>212</v>
      </c>
      <c r="E35" s="115" t="s">
        <v>238</v>
      </c>
      <c r="F35" s="530">
        <v>9454043.3444743529</v>
      </c>
      <c r="G35" s="530">
        <v>5642980.4444743525</v>
      </c>
      <c r="H35" s="531">
        <v>0</v>
      </c>
      <c r="I35" s="531">
        <v>0</v>
      </c>
      <c r="J35" s="532">
        <v>5642980</v>
      </c>
      <c r="K35" s="533">
        <v>0</v>
      </c>
      <c r="L35" s="530">
        <v>5691405.7222782765</v>
      </c>
      <c r="M35" s="530">
        <v>1761136.9225890806</v>
      </c>
      <c r="N35" s="531">
        <v>0</v>
      </c>
      <c r="O35" s="532">
        <v>1761137</v>
      </c>
      <c r="P35" s="533">
        <v>0</v>
      </c>
      <c r="Q35" s="63" t="s">
        <v>628</v>
      </c>
      <c r="R35" s="19" t="s">
        <v>628</v>
      </c>
      <c r="S35" s="19">
        <v>484411</v>
      </c>
      <c r="T35" s="19">
        <v>-1276726</v>
      </c>
      <c r="U35" s="469"/>
      <c r="V35" s="534">
        <v>0</v>
      </c>
    </row>
    <row r="36" spans="1:23" ht="12.75" customHeight="1">
      <c r="A36" s="114">
        <v>22</v>
      </c>
      <c r="B36" s="528">
        <v>3400040</v>
      </c>
      <c r="C36" s="30" t="s">
        <v>298</v>
      </c>
      <c r="D36" s="529" t="s">
        <v>215</v>
      </c>
      <c r="E36" s="115" t="s">
        <v>238</v>
      </c>
      <c r="F36" s="530">
        <v>157515539.91403317</v>
      </c>
      <c r="G36" s="530">
        <v>91038440.014557093</v>
      </c>
      <c r="H36" s="531">
        <v>0</v>
      </c>
      <c r="I36" s="531">
        <v>0</v>
      </c>
      <c r="J36" s="532">
        <v>0</v>
      </c>
      <c r="K36" s="533">
        <v>0</v>
      </c>
      <c r="L36" s="530">
        <v>36871329.238450229</v>
      </c>
      <c r="M36" s="530">
        <v>0</v>
      </c>
      <c r="N36" s="531">
        <v>0</v>
      </c>
      <c r="O36" s="532">
        <v>0</v>
      </c>
      <c r="P36" s="533">
        <v>0</v>
      </c>
      <c r="Q36" s="63" t="s">
        <v>628</v>
      </c>
      <c r="R36" s="19" t="s">
        <v>628</v>
      </c>
      <c r="S36" s="19">
        <v>484411</v>
      </c>
      <c r="T36" s="19">
        <v>484411</v>
      </c>
      <c r="U36" s="469"/>
      <c r="V36" s="534">
        <v>0</v>
      </c>
    </row>
    <row r="37" spans="1:23" ht="12.75" customHeight="1">
      <c r="A37" s="114">
        <v>23</v>
      </c>
      <c r="B37" s="528">
        <v>3400041</v>
      </c>
      <c r="C37" s="30" t="s">
        <v>25</v>
      </c>
      <c r="D37" s="529" t="s">
        <v>214</v>
      </c>
      <c r="E37" s="115" t="s">
        <v>238</v>
      </c>
      <c r="F37" s="530">
        <v>5308959.7780624311</v>
      </c>
      <c r="G37" s="530">
        <v>2696870.6380624315</v>
      </c>
      <c r="H37" s="531">
        <v>0</v>
      </c>
      <c r="I37" s="531">
        <v>0</v>
      </c>
      <c r="J37" s="532">
        <v>0</v>
      </c>
      <c r="K37" s="533">
        <v>0</v>
      </c>
      <c r="L37" s="530">
        <v>7825712.1598824095</v>
      </c>
      <c r="M37" s="530">
        <v>2347713.6479647229</v>
      </c>
      <c r="N37" s="531">
        <v>0</v>
      </c>
      <c r="O37" s="532">
        <v>0</v>
      </c>
      <c r="P37" s="533">
        <v>0</v>
      </c>
      <c r="Q37" s="63" t="s">
        <v>628</v>
      </c>
      <c r="R37" s="19" t="s">
        <v>628</v>
      </c>
      <c r="S37" s="19">
        <v>484411</v>
      </c>
      <c r="T37" s="19">
        <v>484411</v>
      </c>
      <c r="U37" s="469"/>
      <c r="V37" s="534">
        <v>0</v>
      </c>
    </row>
    <row r="38" spans="1:23" ht="12.75" customHeight="1">
      <c r="A38" s="114">
        <v>24</v>
      </c>
      <c r="B38" s="528">
        <v>3400042</v>
      </c>
      <c r="C38" s="30" t="s">
        <v>26</v>
      </c>
      <c r="D38" s="529" t="s">
        <v>212</v>
      </c>
      <c r="E38" s="115" t="s">
        <v>238</v>
      </c>
      <c r="F38" s="530">
        <v>14746910.823186718</v>
      </c>
      <c r="G38" s="530">
        <v>8483923.3931867182</v>
      </c>
      <c r="H38" s="531">
        <v>0</v>
      </c>
      <c r="I38" s="531">
        <v>0</v>
      </c>
      <c r="J38" s="532">
        <v>8483923</v>
      </c>
      <c r="K38" s="533">
        <v>0</v>
      </c>
      <c r="L38" s="530">
        <v>12892942.751054162</v>
      </c>
      <c r="M38" s="530">
        <v>3993528.1630281559</v>
      </c>
      <c r="N38" s="531">
        <v>0</v>
      </c>
      <c r="O38" s="532">
        <v>3993528</v>
      </c>
      <c r="P38" s="533">
        <v>0</v>
      </c>
      <c r="Q38" s="63" t="s">
        <v>628</v>
      </c>
      <c r="R38" s="19" t="s">
        <v>628</v>
      </c>
      <c r="S38" s="19">
        <v>484411</v>
      </c>
      <c r="T38" s="19">
        <v>-3509117</v>
      </c>
      <c r="U38" s="469"/>
      <c r="V38" s="534">
        <v>0</v>
      </c>
    </row>
    <row r="39" spans="1:23" ht="12.75" customHeight="1">
      <c r="A39" s="114">
        <v>25</v>
      </c>
      <c r="B39" s="535">
        <v>3400047</v>
      </c>
      <c r="C39" s="66" t="s">
        <v>27</v>
      </c>
      <c r="D39" s="536" t="s">
        <v>213</v>
      </c>
      <c r="E39" s="67" t="s">
        <v>237</v>
      </c>
      <c r="F39" s="537">
        <v>124561523.48429592</v>
      </c>
      <c r="G39" s="537">
        <v>57366726.043557361</v>
      </c>
      <c r="H39" s="538">
        <v>6383726</v>
      </c>
      <c r="I39" s="538">
        <v>1423412</v>
      </c>
      <c r="J39" s="539">
        <v>2761854</v>
      </c>
      <c r="K39" s="540">
        <v>46797734.043557361</v>
      </c>
      <c r="L39" s="537">
        <v>95224258.835623369</v>
      </c>
      <c r="M39" s="537">
        <v>30559710.174106371</v>
      </c>
      <c r="N39" s="538">
        <v>3401262</v>
      </c>
      <c r="O39" s="539">
        <v>1471261</v>
      </c>
      <c r="P39" s="540">
        <v>25687187.174106371</v>
      </c>
      <c r="Q39" s="541" t="s">
        <v>628</v>
      </c>
      <c r="R39" s="442" t="s">
        <v>628</v>
      </c>
      <c r="S39" s="442">
        <v>484411</v>
      </c>
      <c r="T39" s="442">
        <v>-986850</v>
      </c>
      <c r="U39" s="469"/>
      <c r="V39" s="542">
        <v>72484921.217663735</v>
      </c>
    </row>
    <row r="40" spans="1:23" ht="12.75" customHeight="1">
      <c r="A40" s="114">
        <v>26</v>
      </c>
      <c r="B40" s="528">
        <v>3400049</v>
      </c>
      <c r="C40" s="30" t="s">
        <v>28</v>
      </c>
      <c r="D40" s="529" t="s">
        <v>213</v>
      </c>
      <c r="E40" s="115" t="s">
        <v>237</v>
      </c>
      <c r="F40" s="530">
        <v>600994.67708758614</v>
      </c>
      <c r="G40" s="530">
        <v>387947.08708758617</v>
      </c>
      <c r="H40" s="531">
        <v>0</v>
      </c>
      <c r="I40" s="531">
        <v>0</v>
      </c>
      <c r="J40" s="532">
        <v>18677</v>
      </c>
      <c r="K40" s="533">
        <v>369270.08708758617</v>
      </c>
      <c r="L40" s="530">
        <v>811737.96662278741</v>
      </c>
      <c r="M40" s="530">
        <v>262787.76372206095</v>
      </c>
      <c r="N40" s="531">
        <v>0</v>
      </c>
      <c r="O40" s="532">
        <v>12652</v>
      </c>
      <c r="P40" s="533">
        <v>250135.76372206095</v>
      </c>
      <c r="Q40" s="63" t="s">
        <v>628</v>
      </c>
      <c r="R40" s="19" t="s">
        <v>628</v>
      </c>
      <c r="S40" s="19">
        <v>484411</v>
      </c>
      <c r="T40" s="19">
        <v>471759</v>
      </c>
      <c r="U40" s="469"/>
      <c r="V40" s="534">
        <v>619405.85080964712</v>
      </c>
      <c r="W40" s="12"/>
    </row>
    <row r="41" spans="1:23" ht="12.75" customHeight="1">
      <c r="A41" s="114">
        <v>27</v>
      </c>
      <c r="B41" s="528">
        <v>3400050</v>
      </c>
      <c r="C41" s="30" t="s">
        <v>29</v>
      </c>
      <c r="D41" s="529" t="s">
        <v>213</v>
      </c>
      <c r="E41" s="115" t="s">
        <v>237</v>
      </c>
      <c r="F41" s="530">
        <v>30782983.82357493</v>
      </c>
      <c r="G41" s="530">
        <v>16508294.426822994</v>
      </c>
      <c r="H41" s="531">
        <v>2052309</v>
      </c>
      <c r="I41" s="531">
        <v>883325</v>
      </c>
      <c r="J41" s="532">
        <v>794773</v>
      </c>
      <c r="K41" s="533">
        <v>12777887.426822994</v>
      </c>
      <c r="L41" s="530">
        <v>15660735.957211234</v>
      </c>
      <c r="M41" s="530">
        <v>5121691.6942439033</v>
      </c>
      <c r="N41" s="531">
        <v>636775</v>
      </c>
      <c r="O41" s="532">
        <v>246578</v>
      </c>
      <c r="P41" s="533">
        <v>4238338.6942439033</v>
      </c>
      <c r="Q41" s="63" t="s">
        <v>628</v>
      </c>
      <c r="R41" s="19" t="s">
        <v>628</v>
      </c>
      <c r="S41" s="19">
        <v>484411</v>
      </c>
      <c r="T41" s="19">
        <v>237833</v>
      </c>
      <c r="U41" s="469"/>
      <c r="V41" s="534">
        <v>17016226.121066898</v>
      </c>
      <c r="W41" s="12"/>
    </row>
    <row r="42" spans="1:23" ht="12.75" customHeight="1">
      <c r="A42" s="114">
        <v>28</v>
      </c>
      <c r="B42" s="528">
        <v>3400051</v>
      </c>
      <c r="C42" s="30" t="s">
        <v>30</v>
      </c>
      <c r="D42" s="529" t="s">
        <v>212</v>
      </c>
      <c r="E42" s="115" t="s">
        <v>238</v>
      </c>
      <c r="F42" s="530">
        <v>4444348.4888397874</v>
      </c>
      <c r="G42" s="530">
        <v>2653695.2288397877</v>
      </c>
      <c r="H42" s="531">
        <v>0</v>
      </c>
      <c r="I42" s="531">
        <v>0</v>
      </c>
      <c r="J42" s="532">
        <v>2653695</v>
      </c>
      <c r="K42" s="533">
        <v>0</v>
      </c>
      <c r="L42" s="530">
        <v>5070987.3577739066</v>
      </c>
      <c r="M42" s="530">
        <v>1576037.2267014927</v>
      </c>
      <c r="N42" s="531">
        <v>0</v>
      </c>
      <c r="O42" s="532">
        <v>1576037</v>
      </c>
      <c r="P42" s="533">
        <v>0</v>
      </c>
      <c r="Q42" s="63" t="s">
        <v>628</v>
      </c>
      <c r="R42" s="19" t="s">
        <v>628</v>
      </c>
      <c r="S42" s="19">
        <v>484411</v>
      </c>
      <c r="T42" s="19">
        <v>-1091626</v>
      </c>
      <c r="U42" s="469"/>
      <c r="V42" s="534">
        <v>0</v>
      </c>
      <c r="W42" s="12"/>
    </row>
    <row r="43" spans="1:23" ht="12.75" customHeight="1">
      <c r="A43" s="114">
        <v>29</v>
      </c>
      <c r="B43" s="528">
        <v>3400053</v>
      </c>
      <c r="C43" s="30" t="s">
        <v>170</v>
      </c>
      <c r="D43" s="529" t="s">
        <v>213</v>
      </c>
      <c r="E43" s="115" t="s">
        <v>237</v>
      </c>
      <c r="F43" s="530">
        <v>54906187.943854034</v>
      </c>
      <c r="G43" s="530">
        <v>30317707.213854033</v>
      </c>
      <c r="H43" s="531">
        <v>0</v>
      </c>
      <c r="I43" s="531">
        <v>0</v>
      </c>
      <c r="J43" s="532">
        <v>1459611</v>
      </c>
      <c r="K43" s="533">
        <v>28858096.213854033</v>
      </c>
      <c r="L43" s="530">
        <v>24964209.488563657</v>
      </c>
      <c r="M43" s="530">
        <v>8020104.0885007437</v>
      </c>
      <c r="N43" s="531">
        <v>0</v>
      </c>
      <c r="O43" s="532">
        <v>386119</v>
      </c>
      <c r="P43" s="533">
        <v>7633985.0885007437</v>
      </c>
      <c r="Q43" s="63" t="s">
        <v>628</v>
      </c>
      <c r="R43" s="19" t="s">
        <v>628</v>
      </c>
      <c r="S43" s="19">
        <v>484411</v>
      </c>
      <c r="T43" s="19">
        <v>98292</v>
      </c>
      <c r="U43" s="469"/>
      <c r="V43" s="534">
        <v>36492081.302354775</v>
      </c>
    </row>
    <row r="44" spans="1:23" ht="12.75" customHeight="1">
      <c r="A44" s="114">
        <v>30</v>
      </c>
      <c r="B44" s="535">
        <v>3400060</v>
      </c>
      <c r="C44" s="66" t="s">
        <v>471</v>
      </c>
      <c r="D44" s="536" t="s">
        <v>214</v>
      </c>
      <c r="E44" s="67" t="s">
        <v>238</v>
      </c>
      <c r="F44" s="537">
        <v>3075424.1172675034</v>
      </c>
      <c r="G44" s="537">
        <v>1518788.3272675036</v>
      </c>
      <c r="H44" s="538">
        <v>0</v>
      </c>
      <c r="I44" s="538">
        <v>0</v>
      </c>
      <c r="J44" s="539">
        <v>0</v>
      </c>
      <c r="K44" s="540">
        <v>0</v>
      </c>
      <c r="L44" s="537">
        <v>3601858.5299307341</v>
      </c>
      <c r="M44" s="537">
        <v>1176732.3506627118</v>
      </c>
      <c r="N44" s="538">
        <v>0</v>
      </c>
      <c r="O44" s="539">
        <v>0</v>
      </c>
      <c r="P44" s="540">
        <v>0</v>
      </c>
      <c r="Q44" s="541" t="s">
        <v>628</v>
      </c>
      <c r="R44" s="442" t="s">
        <v>628</v>
      </c>
      <c r="S44" s="442">
        <v>484411</v>
      </c>
      <c r="T44" s="442">
        <v>484411</v>
      </c>
      <c r="U44" s="469"/>
      <c r="V44" s="542">
        <v>0</v>
      </c>
    </row>
    <row r="45" spans="1:23" ht="12.75" customHeight="1">
      <c r="A45" s="114">
        <v>31</v>
      </c>
      <c r="B45" s="528">
        <v>3400061</v>
      </c>
      <c r="C45" s="30" t="s">
        <v>32</v>
      </c>
      <c r="D45" s="529" t="s">
        <v>214</v>
      </c>
      <c r="E45" s="115" t="s">
        <v>238</v>
      </c>
      <c r="F45" s="530">
        <v>197773505.05189544</v>
      </c>
      <c r="G45" s="530">
        <v>93131259.946731389</v>
      </c>
      <c r="H45" s="531">
        <v>0</v>
      </c>
      <c r="I45" s="531">
        <v>0</v>
      </c>
      <c r="J45" s="532">
        <v>0</v>
      </c>
      <c r="K45" s="533">
        <v>0</v>
      </c>
      <c r="L45" s="530">
        <v>78943534.167774111</v>
      </c>
      <c r="M45" s="530">
        <v>23683060.250332233</v>
      </c>
      <c r="N45" s="531">
        <v>0</v>
      </c>
      <c r="O45" s="532">
        <v>0</v>
      </c>
      <c r="P45" s="533">
        <v>0</v>
      </c>
      <c r="Q45" s="63" t="s">
        <v>628</v>
      </c>
      <c r="R45" s="19" t="s">
        <v>628</v>
      </c>
      <c r="S45" s="19">
        <v>484411</v>
      </c>
      <c r="T45" s="19">
        <v>484411</v>
      </c>
      <c r="U45" s="469"/>
      <c r="V45" s="534">
        <v>0</v>
      </c>
    </row>
    <row r="46" spans="1:23" ht="12.75" customHeight="1">
      <c r="A46" s="114">
        <v>32</v>
      </c>
      <c r="B46" s="528">
        <v>3400064</v>
      </c>
      <c r="C46" s="30" t="s">
        <v>33</v>
      </c>
      <c r="D46" s="529" t="s">
        <v>213</v>
      </c>
      <c r="E46" s="115" t="s">
        <v>237</v>
      </c>
      <c r="F46" s="530">
        <v>4081745.6813723287</v>
      </c>
      <c r="G46" s="530">
        <v>2208469.831372329</v>
      </c>
      <c r="H46" s="531">
        <v>0</v>
      </c>
      <c r="I46" s="531">
        <v>45026</v>
      </c>
      <c r="J46" s="532">
        <v>106324</v>
      </c>
      <c r="K46" s="533">
        <v>2057119.831372329</v>
      </c>
      <c r="L46" s="530">
        <v>5091561.4298179271</v>
      </c>
      <c r="M46" s="530">
        <v>1560320.7875795024</v>
      </c>
      <c r="N46" s="531">
        <v>0</v>
      </c>
      <c r="O46" s="532">
        <v>75120</v>
      </c>
      <c r="P46" s="533">
        <v>1485200.7875795024</v>
      </c>
      <c r="Q46" s="63" t="s">
        <v>628</v>
      </c>
      <c r="R46" s="19" t="s">
        <v>628</v>
      </c>
      <c r="S46" s="19">
        <v>484411</v>
      </c>
      <c r="T46" s="19">
        <v>409291</v>
      </c>
      <c r="U46" s="469"/>
      <c r="V46" s="534">
        <v>3542320.6189518315</v>
      </c>
      <c r="W46" s="12"/>
    </row>
    <row r="47" spans="1:23" ht="12.75" customHeight="1">
      <c r="A47" s="114">
        <v>33</v>
      </c>
      <c r="B47" s="528">
        <v>3400068</v>
      </c>
      <c r="C47" s="30" t="s">
        <v>34</v>
      </c>
      <c r="D47" s="529" t="s">
        <v>212</v>
      </c>
      <c r="E47" s="115" t="s">
        <v>238</v>
      </c>
      <c r="F47" s="530">
        <v>5922038.2050131792</v>
      </c>
      <c r="G47" s="530">
        <v>3140427.6250131791</v>
      </c>
      <c r="H47" s="531">
        <v>0</v>
      </c>
      <c r="I47" s="531">
        <v>0</v>
      </c>
      <c r="J47" s="532">
        <v>3140428</v>
      </c>
      <c r="K47" s="533">
        <v>0</v>
      </c>
      <c r="L47" s="530">
        <v>6318631.3322892394</v>
      </c>
      <c r="M47" s="530">
        <v>1958476.4166088835</v>
      </c>
      <c r="N47" s="531">
        <v>0</v>
      </c>
      <c r="O47" s="532">
        <v>1958476</v>
      </c>
      <c r="P47" s="533">
        <v>0</v>
      </c>
      <c r="Q47" s="63" t="s">
        <v>628</v>
      </c>
      <c r="R47" s="19" t="s">
        <v>628</v>
      </c>
      <c r="S47" s="19">
        <v>484411</v>
      </c>
      <c r="T47" s="19">
        <v>-1474065</v>
      </c>
      <c r="U47" s="469"/>
      <c r="V47" s="534">
        <v>0</v>
      </c>
    </row>
    <row r="48" spans="1:23" ht="12.75" customHeight="1">
      <c r="A48" s="114">
        <v>34</v>
      </c>
      <c r="B48" s="528">
        <v>3400069</v>
      </c>
      <c r="C48" s="30" t="s">
        <v>303</v>
      </c>
      <c r="D48" s="529" t="s">
        <v>213</v>
      </c>
      <c r="E48" s="115" t="s">
        <v>237</v>
      </c>
      <c r="F48" s="530">
        <v>96170417.672185853</v>
      </c>
      <c r="G48" s="530">
        <v>56151946.774746463</v>
      </c>
      <c r="H48" s="531">
        <v>7199205</v>
      </c>
      <c r="I48" s="531">
        <v>834975</v>
      </c>
      <c r="J48" s="532">
        <v>2703370</v>
      </c>
      <c r="K48" s="533">
        <v>45414396.774746463</v>
      </c>
      <c r="L48" s="530">
        <v>44110233.709581807</v>
      </c>
      <c r="M48" s="530">
        <v>14251707.017669737</v>
      </c>
      <c r="N48" s="531">
        <v>1826880</v>
      </c>
      <c r="O48" s="532">
        <v>686132</v>
      </c>
      <c r="P48" s="533">
        <v>11738695.017669737</v>
      </c>
      <c r="Q48" s="63" t="s">
        <v>628</v>
      </c>
      <c r="R48" s="19" t="s">
        <v>628</v>
      </c>
      <c r="S48" s="19">
        <v>484411</v>
      </c>
      <c r="T48" s="19">
        <v>-201721</v>
      </c>
      <c r="U48" s="469"/>
      <c r="V48" s="534">
        <v>57153091.7924162</v>
      </c>
    </row>
    <row r="49" spans="1:23" ht="12.75" customHeight="1">
      <c r="A49" s="114">
        <v>35</v>
      </c>
      <c r="B49" s="535">
        <v>3400070</v>
      </c>
      <c r="C49" s="66" t="s">
        <v>35</v>
      </c>
      <c r="D49" s="536" t="s">
        <v>213</v>
      </c>
      <c r="E49" s="67" t="s">
        <v>237</v>
      </c>
      <c r="F49" s="537">
        <v>14220777.027295364</v>
      </c>
      <c r="G49" s="537">
        <v>7945678.9672953645</v>
      </c>
      <c r="H49" s="538">
        <v>0</v>
      </c>
      <c r="I49" s="538">
        <v>226098</v>
      </c>
      <c r="J49" s="539">
        <v>382535</v>
      </c>
      <c r="K49" s="540">
        <v>7337045.9672953645</v>
      </c>
      <c r="L49" s="537">
        <v>14297429.348604346</v>
      </c>
      <c r="M49" s="537">
        <v>4601646.7133331848</v>
      </c>
      <c r="N49" s="538">
        <v>0</v>
      </c>
      <c r="O49" s="539">
        <v>221541</v>
      </c>
      <c r="P49" s="540">
        <v>4380105.7133331848</v>
      </c>
      <c r="Q49" s="541" t="s">
        <v>628</v>
      </c>
      <c r="R49" s="442" t="s">
        <v>628</v>
      </c>
      <c r="S49" s="442">
        <v>484411</v>
      </c>
      <c r="T49" s="442">
        <v>262870</v>
      </c>
      <c r="U49" s="469"/>
      <c r="V49" s="542">
        <v>11717151.680628549</v>
      </c>
    </row>
    <row r="50" spans="1:23" ht="12.75" customHeight="1">
      <c r="A50" s="114">
        <v>36</v>
      </c>
      <c r="B50" s="528">
        <v>3400071</v>
      </c>
      <c r="C50" s="30" t="s">
        <v>280</v>
      </c>
      <c r="D50" s="529" t="s">
        <v>212</v>
      </c>
      <c r="E50" s="115" t="s">
        <v>238</v>
      </c>
      <c r="F50" s="530">
        <v>8828366.1981965043</v>
      </c>
      <c r="G50" s="530">
        <v>4757888.7818901259</v>
      </c>
      <c r="H50" s="531">
        <v>0</v>
      </c>
      <c r="I50" s="531">
        <v>0</v>
      </c>
      <c r="J50" s="532">
        <v>4757889</v>
      </c>
      <c r="K50" s="533">
        <v>0</v>
      </c>
      <c r="L50" s="530">
        <v>8011624.2153408192</v>
      </c>
      <c r="M50" s="530">
        <v>2494890.8751618923</v>
      </c>
      <c r="N50" s="531">
        <v>0</v>
      </c>
      <c r="O50" s="532">
        <v>2494891</v>
      </c>
      <c r="P50" s="533">
        <v>0</v>
      </c>
      <c r="Q50" s="63" t="s">
        <v>628</v>
      </c>
      <c r="R50" s="19" t="s">
        <v>628</v>
      </c>
      <c r="S50" s="19">
        <v>484411</v>
      </c>
      <c r="T50" s="19">
        <v>-2010480</v>
      </c>
      <c r="U50" s="469"/>
      <c r="V50" s="534">
        <v>0</v>
      </c>
    </row>
    <row r="51" spans="1:23" ht="12.75" customHeight="1">
      <c r="A51" s="114">
        <v>37</v>
      </c>
      <c r="B51" s="528">
        <v>3400073</v>
      </c>
      <c r="C51" s="30" t="s">
        <v>36</v>
      </c>
      <c r="D51" s="529" t="s">
        <v>213</v>
      </c>
      <c r="E51" s="115" t="s">
        <v>237</v>
      </c>
      <c r="F51" s="530">
        <v>8459800.0741708893</v>
      </c>
      <c r="G51" s="530">
        <v>5482016.9841708895</v>
      </c>
      <c r="H51" s="531">
        <v>0</v>
      </c>
      <c r="I51" s="531">
        <v>0</v>
      </c>
      <c r="J51" s="532">
        <v>263925</v>
      </c>
      <c r="K51" s="533">
        <v>5218091.9841708895</v>
      </c>
      <c r="L51" s="530">
        <v>12832903.819065101</v>
      </c>
      <c r="M51" s="530">
        <v>4097674.6634527654</v>
      </c>
      <c r="N51" s="531">
        <v>0</v>
      </c>
      <c r="O51" s="532">
        <v>197278</v>
      </c>
      <c r="P51" s="533">
        <v>3900396.6634527654</v>
      </c>
      <c r="Q51" s="63" t="s">
        <v>628</v>
      </c>
      <c r="R51" s="19" t="s">
        <v>628</v>
      </c>
      <c r="S51" s="19">
        <v>484411</v>
      </c>
      <c r="T51" s="19">
        <v>287133</v>
      </c>
      <c r="U51" s="469"/>
      <c r="V51" s="534">
        <v>9118488.6476236545</v>
      </c>
    </row>
    <row r="52" spans="1:23" ht="12.75" customHeight="1">
      <c r="A52" s="114">
        <v>38</v>
      </c>
      <c r="B52" s="528">
        <v>3400075</v>
      </c>
      <c r="C52" s="30" t="s">
        <v>283</v>
      </c>
      <c r="D52" s="529" t="s">
        <v>213</v>
      </c>
      <c r="E52" s="115" t="s">
        <v>237</v>
      </c>
      <c r="F52" s="530">
        <v>10214128.019842431</v>
      </c>
      <c r="G52" s="530">
        <v>5196486.4210636485</v>
      </c>
      <c r="H52" s="531">
        <v>1154910</v>
      </c>
      <c r="I52" s="531">
        <v>227716</v>
      </c>
      <c r="J52" s="532">
        <v>250179</v>
      </c>
      <c r="K52" s="533">
        <v>3563681.4210636485</v>
      </c>
      <c r="L52" s="530">
        <v>10903359.482516931</v>
      </c>
      <c r="M52" s="530">
        <v>3505345.6141057629</v>
      </c>
      <c r="N52" s="531">
        <v>778964</v>
      </c>
      <c r="O52" s="532">
        <v>168761</v>
      </c>
      <c r="P52" s="533">
        <v>2557620.6141057629</v>
      </c>
      <c r="Q52" s="63" t="s">
        <v>628</v>
      </c>
      <c r="R52" s="19" t="s">
        <v>628</v>
      </c>
      <c r="S52" s="19">
        <v>484411</v>
      </c>
      <c r="T52" s="19">
        <v>315650</v>
      </c>
      <c r="U52" s="469"/>
      <c r="V52" s="534">
        <v>6121302.0351694115</v>
      </c>
    </row>
    <row r="53" spans="1:23" ht="12.75" customHeight="1">
      <c r="A53" s="114">
        <v>39</v>
      </c>
      <c r="B53" s="528">
        <v>3400084</v>
      </c>
      <c r="C53" s="30" t="s">
        <v>277</v>
      </c>
      <c r="D53" s="529" t="s">
        <v>212</v>
      </c>
      <c r="E53" s="115" t="s">
        <v>238</v>
      </c>
      <c r="F53" s="530">
        <v>122675.04506830475</v>
      </c>
      <c r="G53" s="530">
        <v>73626.985068304755</v>
      </c>
      <c r="H53" s="531">
        <v>0</v>
      </c>
      <c r="I53" s="531">
        <v>0</v>
      </c>
      <c r="J53" s="532">
        <v>73627</v>
      </c>
      <c r="K53" s="533">
        <v>0</v>
      </c>
      <c r="L53" s="530">
        <v>2623154.2582194153</v>
      </c>
      <c r="M53" s="530">
        <v>810907.41302486334</v>
      </c>
      <c r="N53" s="531">
        <v>0</v>
      </c>
      <c r="O53" s="532">
        <v>810907</v>
      </c>
      <c r="P53" s="533">
        <v>0</v>
      </c>
      <c r="Q53" s="63" t="s">
        <v>628</v>
      </c>
      <c r="R53" s="19" t="s">
        <v>628</v>
      </c>
      <c r="S53" s="19">
        <v>484411</v>
      </c>
      <c r="T53" s="19">
        <v>-326496</v>
      </c>
      <c r="U53" s="469"/>
      <c r="V53" s="534">
        <v>0</v>
      </c>
    </row>
    <row r="54" spans="1:23" ht="12.75" customHeight="1">
      <c r="A54" s="114">
        <v>40</v>
      </c>
      <c r="B54" s="535">
        <v>3400085</v>
      </c>
      <c r="C54" s="66" t="s">
        <v>302</v>
      </c>
      <c r="D54" s="536" t="s">
        <v>213</v>
      </c>
      <c r="E54" s="67" t="s">
        <v>237</v>
      </c>
      <c r="F54" s="537">
        <v>6527769.7671352057</v>
      </c>
      <c r="G54" s="537">
        <v>3721118.4571352061</v>
      </c>
      <c r="H54" s="538">
        <v>0</v>
      </c>
      <c r="I54" s="538">
        <v>68556</v>
      </c>
      <c r="J54" s="539">
        <v>179149</v>
      </c>
      <c r="K54" s="540">
        <v>3473413.4571352061</v>
      </c>
      <c r="L54" s="537">
        <v>5657632.8218269972</v>
      </c>
      <c r="M54" s="537">
        <v>1833489.3408639578</v>
      </c>
      <c r="N54" s="538">
        <v>0</v>
      </c>
      <c r="O54" s="539">
        <v>88271</v>
      </c>
      <c r="P54" s="540">
        <v>1745218.3408639578</v>
      </c>
      <c r="Q54" s="541" t="s">
        <v>628</v>
      </c>
      <c r="R54" s="442" t="s">
        <v>628</v>
      </c>
      <c r="S54" s="442">
        <v>484411</v>
      </c>
      <c r="T54" s="442">
        <v>396140</v>
      </c>
      <c r="U54" s="469"/>
      <c r="V54" s="542">
        <v>5218631.7979991641</v>
      </c>
    </row>
    <row r="55" spans="1:23" ht="12.75" customHeight="1">
      <c r="A55" s="114">
        <v>41</v>
      </c>
      <c r="B55" s="528">
        <v>3400087</v>
      </c>
      <c r="C55" s="30" t="s">
        <v>38</v>
      </c>
      <c r="D55" s="529" t="s">
        <v>213</v>
      </c>
      <c r="E55" s="115" t="s">
        <v>237</v>
      </c>
      <c r="F55" s="530">
        <v>2434264.3242284837</v>
      </c>
      <c r="G55" s="530">
        <v>1137838.4542284836</v>
      </c>
      <c r="H55" s="531">
        <v>0</v>
      </c>
      <c r="I55" s="531">
        <v>32423</v>
      </c>
      <c r="J55" s="532">
        <v>54780</v>
      </c>
      <c r="K55" s="533">
        <v>1050635.4542284836</v>
      </c>
      <c r="L55" s="530">
        <v>4092185.9447823907</v>
      </c>
      <c r="M55" s="530">
        <v>1390007.7494944923</v>
      </c>
      <c r="N55" s="531">
        <v>0</v>
      </c>
      <c r="O55" s="532">
        <v>66920</v>
      </c>
      <c r="P55" s="533">
        <v>1323087.7494944923</v>
      </c>
      <c r="Q55" s="63" t="s">
        <v>628</v>
      </c>
      <c r="R55" s="19" t="s">
        <v>628</v>
      </c>
      <c r="S55" s="19">
        <v>484411</v>
      </c>
      <c r="T55" s="19">
        <v>417491</v>
      </c>
      <c r="U55" s="469"/>
      <c r="V55" s="534">
        <v>2373723.2037229761</v>
      </c>
    </row>
    <row r="56" spans="1:23" ht="12.75" customHeight="1">
      <c r="A56" s="114">
        <v>42</v>
      </c>
      <c r="B56" s="528">
        <v>3400090</v>
      </c>
      <c r="C56" s="30" t="s">
        <v>292</v>
      </c>
      <c r="D56" s="529" t="s">
        <v>212</v>
      </c>
      <c r="E56" s="115" t="s">
        <v>238</v>
      </c>
      <c r="F56" s="530">
        <v>16229852.056027951</v>
      </c>
      <c r="G56" s="530">
        <v>9661682.6560279503</v>
      </c>
      <c r="H56" s="531">
        <v>0</v>
      </c>
      <c r="I56" s="531">
        <v>0</v>
      </c>
      <c r="J56" s="532">
        <v>9661683</v>
      </c>
      <c r="K56" s="533">
        <v>0</v>
      </c>
      <c r="L56" s="530">
        <v>14251061.614169557</v>
      </c>
      <c r="M56" s="530">
        <v>4413708.7760438137</v>
      </c>
      <c r="N56" s="531">
        <v>0</v>
      </c>
      <c r="O56" s="532">
        <v>4413709</v>
      </c>
      <c r="P56" s="533">
        <v>0</v>
      </c>
      <c r="Q56" s="63" t="s">
        <v>628</v>
      </c>
      <c r="R56" s="19" t="s">
        <v>628</v>
      </c>
      <c r="S56" s="19">
        <v>484411</v>
      </c>
      <c r="T56" s="19">
        <v>-3929298</v>
      </c>
      <c r="U56" s="469"/>
      <c r="V56" s="534">
        <v>0</v>
      </c>
    </row>
    <row r="57" spans="1:23" ht="12.75" customHeight="1">
      <c r="A57" s="114">
        <v>43</v>
      </c>
      <c r="B57" s="528">
        <v>3400091</v>
      </c>
      <c r="C57" s="30" t="s">
        <v>296</v>
      </c>
      <c r="D57" s="529" t="s">
        <v>213</v>
      </c>
      <c r="E57" s="115" t="s">
        <v>237</v>
      </c>
      <c r="F57" s="530">
        <v>82789154.818748534</v>
      </c>
      <c r="G57" s="530">
        <v>46161051.664088383</v>
      </c>
      <c r="H57" s="531">
        <v>7001949</v>
      </c>
      <c r="I57" s="531">
        <v>897258</v>
      </c>
      <c r="J57" s="532">
        <v>2222370</v>
      </c>
      <c r="K57" s="533">
        <v>36039474.664088383</v>
      </c>
      <c r="L57" s="530">
        <v>47702518.437242292</v>
      </c>
      <c r="M57" s="530">
        <v>15295386.743833117</v>
      </c>
      <c r="N57" s="531">
        <v>2320310</v>
      </c>
      <c r="O57" s="532">
        <v>736378</v>
      </c>
      <c r="P57" s="533">
        <v>12238698.743833117</v>
      </c>
      <c r="Q57" s="63" t="s">
        <v>628</v>
      </c>
      <c r="R57" s="19" t="s">
        <v>628</v>
      </c>
      <c r="S57" s="19">
        <v>484411</v>
      </c>
      <c r="T57" s="19">
        <v>-251967</v>
      </c>
      <c r="U57" s="469"/>
      <c r="V57" s="534">
        <v>48278173.407921501</v>
      </c>
      <c r="W57" s="12"/>
    </row>
    <row r="58" spans="1:23" ht="12.75" customHeight="1">
      <c r="A58" s="114">
        <v>44</v>
      </c>
      <c r="B58" s="528">
        <v>3400096</v>
      </c>
      <c r="C58" s="30" t="s">
        <v>294</v>
      </c>
      <c r="D58" s="529" t="s">
        <v>213</v>
      </c>
      <c r="E58" s="115" t="s">
        <v>237</v>
      </c>
      <c r="F58" s="530">
        <v>6388740.3979916666</v>
      </c>
      <c r="G58" s="530">
        <v>4345653.3679916663</v>
      </c>
      <c r="H58" s="531">
        <v>0</v>
      </c>
      <c r="I58" s="531">
        <v>47881</v>
      </c>
      <c r="J58" s="532">
        <v>209216</v>
      </c>
      <c r="K58" s="533">
        <v>4088556.3679916663</v>
      </c>
      <c r="L58" s="530">
        <v>8745642.2809138112</v>
      </c>
      <c r="M58" s="530">
        <v>2798305.1353696827</v>
      </c>
      <c r="N58" s="531">
        <v>0</v>
      </c>
      <c r="O58" s="532">
        <v>134721</v>
      </c>
      <c r="P58" s="533">
        <v>2663584.1353696827</v>
      </c>
      <c r="Q58" s="63" t="s">
        <v>628</v>
      </c>
      <c r="R58" s="19" t="s">
        <v>628</v>
      </c>
      <c r="S58" s="19">
        <v>484411</v>
      </c>
      <c r="T58" s="19">
        <v>349690</v>
      </c>
      <c r="U58" s="469"/>
      <c r="V58" s="534">
        <v>6752140.503361349</v>
      </c>
      <c r="W58" s="12"/>
    </row>
    <row r="59" spans="1:23" ht="12.75" customHeight="1">
      <c r="A59" s="114">
        <v>45</v>
      </c>
      <c r="B59" s="535">
        <v>3400097</v>
      </c>
      <c r="C59" s="66" t="s">
        <v>40</v>
      </c>
      <c r="D59" s="536" t="s">
        <v>213</v>
      </c>
      <c r="E59" s="67" t="s">
        <v>237</v>
      </c>
      <c r="F59" s="537">
        <v>2704885.0169653175</v>
      </c>
      <c r="G59" s="537">
        <v>1069891.9369653175</v>
      </c>
      <c r="H59" s="538">
        <v>0</v>
      </c>
      <c r="I59" s="538">
        <v>0</v>
      </c>
      <c r="J59" s="539">
        <v>51509</v>
      </c>
      <c r="K59" s="540">
        <v>1018382.9369653175</v>
      </c>
      <c r="L59" s="537">
        <v>6355019.178203132</v>
      </c>
      <c r="M59" s="537">
        <v>2055855.5752762528</v>
      </c>
      <c r="N59" s="538">
        <v>0</v>
      </c>
      <c r="O59" s="539">
        <v>98977</v>
      </c>
      <c r="P59" s="540">
        <v>1956878.5752762528</v>
      </c>
      <c r="Q59" s="541" t="s">
        <v>628</v>
      </c>
      <c r="R59" s="442" t="s">
        <v>628</v>
      </c>
      <c r="S59" s="442">
        <v>484411</v>
      </c>
      <c r="T59" s="442">
        <v>385434</v>
      </c>
      <c r="U59" s="469"/>
      <c r="V59" s="542">
        <v>2975261.5122415703</v>
      </c>
      <c r="W59" s="12"/>
    </row>
    <row r="60" spans="1:23" ht="12.75" customHeight="1">
      <c r="A60" s="114">
        <v>46</v>
      </c>
      <c r="B60" s="528">
        <v>3400098</v>
      </c>
      <c r="C60" s="30" t="s">
        <v>356</v>
      </c>
      <c r="D60" s="529" t="s">
        <v>212</v>
      </c>
      <c r="E60" s="115" t="s">
        <v>238</v>
      </c>
      <c r="F60" s="530">
        <v>9129531.0261807907</v>
      </c>
      <c r="G60" s="530">
        <v>5286687.4381683143</v>
      </c>
      <c r="H60" s="531">
        <v>0</v>
      </c>
      <c r="I60" s="531">
        <v>0</v>
      </c>
      <c r="J60" s="532">
        <v>5286687</v>
      </c>
      <c r="K60" s="533">
        <v>0</v>
      </c>
      <c r="L60" s="530">
        <v>4864857.7858731607</v>
      </c>
      <c r="M60" s="530">
        <v>1507720.4234053814</v>
      </c>
      <c r="N60" s="531">
        <v>0</v>
      </c>
      <c r="O60" s="532">
        <v>1507720</v>
      </c>
      <c r="P60" s="533">
        <v>0</v>
      </c>
      <c r="Q60" s="63" t="s">
        <v>628</v>
      </c>
      <c r="R60" s="19" t="s">
        <v>628</v>
      </c>
      <c r="S60" s="19">
        <v>484411</v>
      </c>
      <c r="T60" s="19">
        <v>-1023309</v>
      </c>
      <c r="U60" s="469"/>
      <c r="V60" s="534">
        <v>0</v>
      </c>
      <c r="W60" s="12"/>
    </row>
    <row r="61" spans="1:23" ht="12.75" customHeight="1">
      <c r="A61" s="114">
        <v>47</v>
      </c>
      <c r="B61" s="528">
        <v>3400099</v>
      </c>
      <c r="C61" s="30" t="s">
        <v>299</v>
      </c>
      <c r="D61" s="529" t="s">
        <v>212</v>
      </c>
      <c r="E61" s="115" t="s">
        <v>238</v>
      </c>
      <c r="F61" s="530">
        <v>4791391.6710722158</v>
      </c>
      <c r="G61" s="530">
        <v>2431953.391072216</v>
      </c>
      <c r="H61" s="531">
        <v>0</v>
      </c>
      <c r="I61" s="531">
        <v>0</v>
      </c>
      <c r="J61" s="532">
        <v>2431953</v>
      </c>
      <c r="K61" s="533">
        <v>0</v>
      </c>
      <c r="L61" s="530">
        <v>4562725.6438675299</v>
      </c>
      <c r="M61" s="530">
        <v>1415188.8746818919</v>
      </c>
      <c r="N61" s="531">
        <v>0</v>
      </c>
      <c r="O61" s="532">
        <v>1415189</v>
      </c>
      <c r="P61" s="533">
        <v>0</v>
      </c>
      <c r="Q61" s="63" t="s">
        <v>628</v>
      </c>
      <c r="R61" s="19" t="s">
        <v>628</v>
      </c>
      <c r="S61" s="19">
        <v>484411</v>
      </c>
      <c r="T61" s="19">
        <v>-930778</v>
      </c>
      <c r="U61" s="469"/>
      <c r="V61" s="534">
        <v>0</v>
      </c>
    </row>
    <row r="62" spans="1:23" ht="12.75" customHeight="1">
      <c r="A62" s="114">
        <v>48</v>
      </c>
      <c r="B62" s="528">
        <v>3400107</v>
      </c>
      <c r="C62" s="30" t="s">
        <v>289</v>
      </c>
      <c r="D62" s="529" t="s">
        <v>212</v>
      </c>
      <c r="E62" s="115" t="s">
        <v>238</v>
      </c>
      <c r="F62" s="530">
        <v>7596675.187068128</v>
      </c>
      <c r="G62" s="530">
        <v>4735879.5170681281</v>
      </c>
      <c r="H62" s="531">
        <v>0</v>
      </c>
      <c r="I62" s="531">
        <v>0</v>
      </c>
      <c r="J62" s="532">
        <v>4735880</v>
      </c>
      <c r="K62" s="533">
        <v>0</v>
      </c>
      <c r="L62" s="530">
        <v>4378639.8620684212</v>
      </c>
      <c r="M62" s="530">
        <v>1365687.7159996924</v>
      </c>
      <c r="N62" s="531">
        <v>0</v>
      </c>
      <c r="O62" s="532">
        <v>1365688</v>
      </c>
      <c r="P62" s="533">
        <v>0</v>
      </c>
      <c r="Q62" s="63" t="s">
        <v>628</v>
      </c>
      <c r="R62" s="19" t="s">
        <v>628</v>
      </c>
      <c r="S62" s="19">
        <v>484411</v>
      </c>
      <c r="T62" s="19">
        <v>-881277</v>
      </c>
      <c r="U62" s="469"/>
      <c r="V62" s="534">
        <v>0</v>
      </c>
      <c r="W62" s="12"/>
    </row>
    <row r="63" spans="1:23" ht="12.75" customHeight="1">
      <c r="A63" s="114">
        <v>49</v>
      </c>
      <c r="B63" s="535">
        <v>3400109</v>
      </c>
      <c r="C63" s="66" t="s">
        <v>595</v>
      </c>
      <c r="D63" s="536" t="s">
        <v>213</v>
      </c>
      <c r="E63" s="67" t="s">
        <v>237</v>
      </c>
      <c r="F63" s="537">
        <v>5899786.8697976088</v>
      </c>
      <c r="G63" s="537">
        <v>3466032.5097976085</v>
      </c>
      <c r="H63" s="538">
        <v>0</v>
      </c>
      <c r="I63" s="538">
        <v>62034</v>
      </c>
      <c r="J63" s="539">
        <v>166868</v>
      </c>
      <c r="K63" s="540">
        <v>3237130.5097976085</v>
      </c>
      <c r="L63" s="537">
        <v>6842390.29501577</v>
      </c>
      <c r="M63" s="537">
        <v>2179239.5659534475</v>
      </c>
      <c r="N63" s="538">
        <v>0</v>
      </c>
      <c r="O63" s="539">
        <v>104917</v>
      </c>
      <c r="P63" s="540">
        <v>2074322.5659534475</v>
      </c>
      <c r="Q63" s="541" t="s">
        <v>628</v>
      </c>
      <c r="R63" s="442" t="s">
        <v>628</v>
      </c>
      <c r="S63" s="442">
        <v>484411</v>
      </c>
      <c r="T63" s="442">
        <v>379494</v>
      </c>
      <c r="U63" s="469"/>
      <c r="V63" s="542">
        <v>5311453.075751056</v>
      </c>
    </row>
    <row r="64" spans="1:23" ht="12.75" customHeight="1">
      <c r="A64" s="114">
        <v>50</v>
      </c>
      <c r="B64" s="528">
        <v>3400113</v>
      </c>
      <c r="C64" s="30" t="s">
        <v>42</v>
      </c>
      <c r="D64" s="529" t="s">
        <v>212</v>
      </c>
      <c r="E64" s="115" t="s">
        <v>238</v>
      </c>
      <c r="F64" s="530">
        <v>185469407.34921151</v>
      </c>
      <c r="G64" s="530">
        <v>107097299.20130311</v>
      </c>
      <c r="H64" s="531">
        <v>0</v>
      </c>
      <c r="I64" s="531">
        <v>0</v>
      </c>
      <c r="J64" s="532">
        <v>107097299</v>
      </c>
      <c r="K64" s="533">
        <v>0</v>
      </c>
      <c r="L64" s="530">
        <v>104990387.73958984</v>
      </c>
      <c r="M64" s="530">
        <v>32508628.369653247</v>
      </c>
      <c r="N64" s="531">
        <v>0</v>
      </c>
      <c r="O64" s="532">
        <v>32508628</v>
      </c>
      <c r="P64" s="533">
        <v>0</v>
      </c>
      <c r="Q64" s="63" t="s">
        <v>628</v>
      </c>
      <c r="R64" s="19" t="s">
        <v>628</v>
      </c>
      <c r="S64" s="19">
        <v>484411</v>
      </c>
      <c r="T64" s="19">
        <v>-32024217</v>
      </c>
      <c r="U64" s="469"/>
      <c r="V64" s="534">
        <v>0</v>
      </c>
      <c r="W64" s="110"/>
    </row>
    <row r="65" spans="1:23" ht="12.75" customHeight="1">
      <c r="A65" s="114">
        <v>51</v>
      </c>
      <c r="B65" s="528">
        <v>3400114</v>
      </c>
      <c r="C65" s="30" t="s">
        <v>43</v>
      </c>
      <c r="D65" s="529" t="s">
        <v>214</v>
      </c>
      <c r="E65" s="115" t="s">
        <v>238</v>
      </c>
      <c r="F65" s="530">
        <v>20419355.293099888</v>
      </c>
      <c r="G65" s="530">
        <v>10549320.973099889</v>
      </c>
      <c r="H65" s="531">
        <v>0</v>
      </c>
      <c r="I65" s="531">
        <v>0</v>
      </c>
      <c r="J65" s="532">
        <v>0</v>
      </c>
      <c r="K65" s="533">
        <v>0</v>
      </c>
      <c r="L65" s="530">
        <v>12844902.571094016</v>
      </c>
      <c r="M65" s="530">
        <v>3853470.7713282043</v>
      </c>
      <c r="N65" s="531">
        <v>0</v>
      </c>
      <c r="O65" s="532">
        <v>0</v>
      </c>
      <c r="P65" s="533">
        <v>0</v>
      </c>
      <c r="Q65" s="63" t="s">
        <v>628</v>
      </c>
      <c r="R65" s="19" t="s">
        <v>628</v>
      </c>
      <c r="S65" s="19">
        <v>484411</v>
      </c>
      <c r="T65" s="19">
        <v>484411</v>
      </c>
      <c r="U65" s="469"/>
      <c r="V65" s="534">
        <v>0</v>
      </c>
      <c r="W65" s="12"/>
    </row>
    <row r="66" spans="1:23" ht="12.75" customHeight="1">
      <c r="A66" s="114">
        <v>52</v>
      </c>
      <c r="B66" s="528">
        <v>3400115</v>
      </c>
      <c r="C66" s="30" t="s">
        <v>84</v>
      </c>
      <c r="D66" s="529" t="s">
        <v>213</v>
      </c>
      <c r="E66" s="115" t="s">
        <v>237</v>
      </c>
      <c r="F66" s="530">
        <v>29938248.098546542</v>
      </c>
      <c r="G66" s="530">
        <v>16380731.758546542</v>
      </c>
      <c r="H66" s="531">
        <v>0</v>
      </c>
      <c r="I66" s="531">
        <v>0</v>
      </c>
      <c r="J66" s="532">
        <v>788631</v>
      </c>
      <c r="K66" s="533">
        <v>15592100.758546542</v>
      </c>
      <c r="L66" s="530">
        <v>18885592.095460691</v>
      </c>
      <c r="M66" s="530">
        <v>6059758.6762203183</v>
      </c>
      <c r="N66" s="531">
        <v>0</v>
      </c>
      <c r="O66" s="532">
        <v>291740</v>
      </c>
      <c r="P66" s="533">
        <v>5768018.6762203183</v>
      </c>
      <c r="Q66" s="63" t="s">
        <v>628</v>
      </c>
      <c r="R66" s="19" t="s">
        <v>628</v>
      </c>
      <c r="S66" s="19">
        <v>484411</v>
      </c>
      <c r="T66" s="19">
        <v>192671</v>
      </c>
      <c r="U66" s="469"/>
      <c r="V66" s="534">
        <v>21360119.434766859</v>
      </c>
    </row>
    <row r="67" spans="1:23" ht="12.75" customHeight="1">
      <c r="A67" s="114">
        <v>53</v>
      </c>
      <c r="B67" s="528">
        <v>3400116</v>
      </c>
      <c r="C67" s="30" t="s">
        <v>44</v>
      </c>
      <c r="D67" s="529" t="s">
        <v>213</v>
      </c>
      <c r="E67" s="115" t="s">
        <v>237</v>
      </c>
      <c r="F67" s="530">
        <v>11816900.915417528</v>
      </c>
      <c r="G67" s="530">
        <v>7443279.4554175278</v>
      </c>
      <c r="H67" s="531">
        <v>0</v>
      </c>
      <c r="I67" s="531">
        <v>0</v>
      </c>
      <c r="J67" s="532">
        <v>358348</v>
      </c>
      <c r="K67" s="533">
        <v>7084931.4554175278</v>
      </c>
      <c r="L67" s="530">
        <v>6040572.2382044531</v>
      </c>
      <c r="M67" s="530">
        <v>1961701.3212344712</v>
      </c>
      <c r="N67" s="531">
        <v>0</v>
      </c>
      <c r="O67" s="532">
        <v>94444</v>
      </c>
      <c r="P67" s="533">
        <v>1867257.3212344712</v>
      </c>
      <c r="Q67" s="63" t="s">
        <v>628</v>
      </c>
      <c r="R67" s="19" t="s">
        <v>628</v>
      </c>
      <c r="S67" s="19">
        <v>484411</v>
      </c>
      <c r="T67" s="19">
        <v>389967</v>
      </c>
      <c r="U67" s="469"/>
      <c r="V67" s="534">
        <v>8952188.776651999</v>
      </c>
    </row>
    <row r="68" spans="1:23" ht="12.75" customHeight="1">
      <c r="A68" s="114">
        <v>54</v>
      </c>
      <c r="B68" s="535">
        <v>3400119</v>
      </c>
      <c r="C68" s="66" t="s">
        <v>596</v>
      </c>
      <c r="D68" s="536" t="s">
        <v>212</v>
      </c>
      <c r="E68" s="67" t="s">
        <v>238</v>
      </c>
      <c r="F68" s="537">
        <v>6123724.2642182587</v>
      </c>
      <c r="G68" s="537">
        <v>3668487.9842182589</v>
      </c>
      <c r="H68" s="538">
        <v>0</v>
      </c>
      <c r="I68" s="538">
        <v>0</v>
      </c>
      <c r="J68" s="539">
        <v>3668488</v>
      </c>
      <c r="K68" s="540">
        <v>0</v>
      </c>
      <c r="L68" s="537">
        <v>6405094.3564112857</v>
      </c>
      <c r="M68" s="537">
        <v>1992760.6473931493</v>
      </c>
      <c r="N68" s="538">
        <v>0</v>
      </c>
      <c r="O68" s="539">
        <v>1992761</v>
      </c>
      <c r="P68" s="540">
        <v>0</v>
      </c>
      <c r="Q68" s="541" t="s">
        <v>628</v>
      </c>
      <c r="R68" s="442" t="s">
        <v>628</v>
      </c>
      <c r="S68" s="442">
        <v>484411</v>
      </c>
      <c r="T68" s="442">
        <v>-1508350</v>
      </c>
      <c r="U68" s="469"/>
      <c r="V68" s="542">
        <v>0</v>
      </c>
    </row>
    <row r="69" spans="1:23" ht="12.75" customHeight="1">
      <c r="A69" s="114">
        <v>55</v>
      </c>
      <c r="B69" s="528">
        <v>3400120</v>
      </c>
      <c r="C69" s="30" t="s">
        <v>285</v>
      </c>
      <c r="D69" s="529" t="s">
        <v>212</v>
      </c>
      <c r="E69" s="115" t="s">
        <v>238</v>
      </c>
      <c r="F69" s="530">
        <v>4016868.6645741705</v>
      </c>
      <c r="G69" s="530">
        <v>1883732.6345741707</v>
      </c>
      <c r="H69" s="531">
        <v>0</v>
      </c>
      <c r="I69" s="531">
        <v>0</v>
      </c>
      <c r="J69" s="532">
        <v>1883733</v>
      </c>
      <c r="K69" s="533">
        <v>0</v>
      </c>
      <c r="L69" s="530">
        <v>4233499.0028731581</v>
      </c>
      <c r="M69" s="530">
        <v>1313878.6193649594</v>
      </c>
      <c r="N69" s="531">
        <v>0</v>
      </c>
      <c r="O69" s="532">
        <v>1313879</v>
      </c>
      <c r="P69" s="533">
        <v>0</v>
      </c>
      <c r="Q69" s="63" t="s">
        <v>628</v>
      </c>
      <c r="R69" s="19" t="s">
        <v>628</v>
      </c>
      <c r="S69" s="19">
        <v>484411</v>
      </c>
      <c r="T69" s="19">
        <v>-829468</v>
      </c>
      <c r="U69" s="469"/>
      <c r="V69" s="534">
        <v>0</v>
      </c>
      <c r="W69" s="12"/>
    </row>
    <row r="70" spans="1:23" ht="12.75" customHeight="1">
      <c r="A70" s="114">
        <v>56</v>
      </c>
      <c r="B70" s="528">
        <v>3400123</v>
      </c>
      <c r="C70" s="30" t="s">
        <v>45</v>
      </c>
      <c r="D70" s="529" t="s">
        <v>213</v>
      </c>
      <c r="E70" s="115" t="s">
        <v>237</v>
      </c>
      <c r="F70" s="530">
        <v>7260687.8054064224</v>
      </c>
      <c r="G70" s="530">
        <v>4156738.1854064222</v>
      </c>
      <c r="H70" s="531">
        <v>0</v>
      </c>
      <c r="I70" s="531">
        <v>0</v>
      </c>
      <c r="J70" s="532">
        <v>200121</v>
      </c>
      <c r="K70" s="533">
        <v>3956617.1854064222</v>
      </c>
      <c r="L70" s="530">
        <v>8116309.4102448076</v>
      </c>
      <c r="M70" s="530">
        <v>2621163.3047464262</v>
      </c>
      <c r="N70" s="531">
        <v>0</v>
      </c>
      <c r="O70" s="532">
        <v>126193</v>
      </c>
      <c r="P70" s="533">
        <v>2494970.3047464262</v>
      </c>
      <c r="Q70" s="63" t="s">
        <v>628</v>
      </c>
      <c r="R70" s="19" t="s">
        <v>628</v>
      </c>
      <c r="S70" s="19">
        <v>484411</v>
      </c>
      <c r="T70" s="19">
        <v>358218</v>
      </c>
      <c r="U70" s="469"/>
      <c r="V70" s="534">
        <v>6451587.4901528489</v>
      </c>
      <c r="W70" s="12"/>
    </row>
    <row r="71" spans="1:23" ht="12.75" customHeight="1">
      <c r="A71" s="114">
        <v>57</v>
      </c>
      <c r="B71" s="528">
        <v>3400126</v>
      </c>
      <c r="C71" s="30" t="s">
        <v>46</v>
      </c>
      <c r="D71" s="529" t="s">
        <v>213</v>
      </c>
      <c r="E71" s="115" t="s">
        <v>237</v>
      </c>
      <c r="F71" s="530">
        <v>9247214.3617884479</v>
      </c>
      <c r="G71" s="530">
        <v>4248551.2517884476</v>
      </c>
      <c r="H71" s="531">
        <v>0</v>
      </c>
      <c r="I71" s="531">
        <v>115829</v>
      </c>
      <c r="J71" s="532">
        <v>204542</v>
      </c>
      <c r="K71" s="533">
        <v>3928180.2517884476</v>
      </c>
      <c r="L71" s="530">
        <v>8168936.8899502922</v>
      </c>
      <c r="M71" s="530">
        <v>2650613.8706685514</v>
      </c>
      <c r="N71" s="531">
        <v>0</v>
      </c>
      <c r="O71" s="532">
        <v>127611</v>
      </c>
      <c r="P71" s="533">
        <v>2523002.8706685514</v>
      </c>
      <c r="Q71" s="63" t="s">
        <v>628</v>
      </c>
      <c r="R71" s="19" t="s">
        <v>628</v>
      </c>
      <c r="S71" s="19">
        <v>484411</v>
      </c>
      <c r="T71" s="19">
        <v>356800</v>
      </c>
      <c r="U71" s="469"/>
      <c r="V71" s="534">
        <v>6451183.1224569995</v>
      </c>
      <c r="W71" s="12"/>
    </row>
    <row r="72" spans="1:23" ht="12.75" customHeight="1">
      <c r="A72" s="114">
        <v>58</v>
      </c>
      <c r="B72" s="528">
        <v>3400127</v>
      </c>
      <c r="C72" s="30" t="s">
        <v>288</v>
      </c>
      <c r="D72" s="529" t="s">
        <v>212</v>
      </c>
      <c r="E72" s="115" t="s">
        <v>238</v>
      </c>
      <c r="F72" s="530">
        <v>2251953.4097102284</v>
      </c>
      <c r="G72" s="530">
        <v>792140.92971022846</v>
      </c>
      <c r="H72" s="531">
        <v>0</v>
      </c>
      <c r="I72" s="531">
        <v>0</v>
      </c>
      <c r="J72" s="532">
        <v>792141</v>
      </c>
      <c r="K72" s="533">
        <v>0</v>
      </c>
      <c r="L72" s="530">
        <v>3748004.1767378524</v>
      </c>
      <c r="M72" s="530">
        <v>1167519.2193284289</v>
      </c>
      <c r="N72" s="531">
        <v>0</v>
      </c>
      <c r="O72" s="532">
        <v>1167519</v>
      </c>
      <c r="P72" s="533">
        <v>0</v>
      </c>
      <c r="Q72" s="63" t="s">
        <v>628</v>
      </c>
      <c r="R72" s="19" t="s">
        <v>628</v>
      </c>
      <c r="S72" s="19">
        <v>484411</v>
      </c>
      <c r="T72" s="19">
        <v>-683108</v>
      </c>
      <c r="U72" s="469"/>
      <c r="V72" s="534">
        <v>0</v>
      </c>
    </row>
    <row r="73" spans="1:23" ht="12.75" customHeight="1">
      <c r="A73" s="114">
        <v>59</v>
      </c>
      <c r="B73" s="535">
        <v>3400129</v>
      </c>
      <c r="C73" s="66" t="s">
        <v>47</v>
      </c>
      <c r="D73" s="536" t="s">
        <v>213</v>
      </c>
      <c r="E73" s="67" t="s">
        <v>237</v>
      </c>
      <c r="F73" s="537">
        <v>4635831.672529025</v>
      </c>
      <c r="G73" s="537">
        <v>2361545.4925290248</v>
      </c>
      <c r="H73" s="538">
        <v>0</v>
      </c>
      <c r="I73" s="538">
        <v>0</v>
      </c>
      <c r="J73" s="539">
        <v>113694</v>
      </c>
      <c r="K73" s="540">
        <v>2247851.4925290248</v>
      </c>
      <c r="L73" s="537">
        <v>2734810.432611275</v>
      </c>
      <c r="M73" s="537">
        <v>899963.43202625273</v>
      </c>
      <c r="N73" s="538">
        <v>0</v>
      </c>
      <c r="O73" s="539">
        <v>43328</v>
      </c>
      <c r="P73" s="540">
        <v>856635.43202625273</v>
      </c>
      <c r="Q73" s="541" t="s">
        <v>628</v>
      </c>
      <c r="R73" s="442" t="s">
        <v>628</v>
      </c>
      <c r="S73" s="442">
        <v>484411</v>
      </c>
      <c r="T73" s="442">
        <v>441083</v>
      </c>
      <c r="U73" s="469"/>
      <c r="V73" s="542">
        <v>3104486.9245552775</v>
      </c>
    </row>
    <row r="74" spans="1:23" ht="12.75" customHeight="1">
      <c r="A74" s="114">
        <v>60</v>
      </c>
      <c r="B74" s="528">
        <v>3400130</v>
      </c>
      <c r="C74" s="30" t="s">
        <v>357</v>
      </c>
      <c r="D74" s="529" t="s">
        <v>212</v>
      </c>
      <c r="E74" s="115" t="s">
        <v>238</v>
      </c>
      <c r="F74" s="530">
        <v>14557990.853814213</v>
      </c>
      <c r="G74" s="530">
        <v>8595643.7186465282</v>
      </c>
      <c r="H74" s="531">
        <v>0</v>
      </c>
      <c r="I74" s="531">
        <v>0</v>
      </c>
      <c r="J74" s="532">
        <v>8595644</v>
      </c>
      <c r="K74" s="533">
        <v>0</v>
      </c>
      <c r="L74" s="530">
        <v>11294253.911940373</v>
      </c>
      <c r="M74" s="530">
        <v>3498130.7332442584</v>
      </c>
      <c r="N74" s="531">
        <v>0</v>
      </c>
      <c r="O74" s="532">
        <v>3498131</v>
      </c>
      <c r="P74" s="533">
        <v>0</v>
      </c>
      <c r="Q74" s="63" t="s">
        <v>628</v>
      </c>
      <c r="R74" s="19" t="s">
        <v>628</v>
      </c>
      <c r="S74" s="19">
        <v>484411</v>
      </c>
      <c r="T74" s="19">
        <v>-3013720</v>
      </c>
      <c r="U74" s="469"/>
      <c r="V74" s="534">
        <v>0</v>
      </c>
    </row>
    <row r="75" spans="1:23" ht="12.75" customHeight="1">
      <c r="A75" s="114">
        <v>61</v>
      </c>
      <c r="B75" s="528">
        <v>3400131</v>
      </c>
      <c r="C75" s="30" t="s">
        <v>48</v>
      </c>
      <c r="D75" s="529" t="s">
        <v>212</v>
      </c>
      <c r="E75" s="115" t="s">
        <v>238</v>
      </c>
      <c r="F75" s="530">
        <v>11178394.422446463</v>
      </c>
      <c r="G75" s="530">
        <v>5985637.102446463</v>
      </c>
      <c r="H75" s="531">
        <v>0</v>
      </c>
      <c r="I75" s="531">
        <v>0</v>
      </c>
      <c r="J75" s="532">
        <v>5985637</v>
      </c>
      <c r="K75" s="533">
        <v>0</v>
      </c>
      <c r="L75" s="530">
        <v>8008886.7707634224</v>
      </c>
      <c r="M75" s="530">
        <v>2483739.4847306628</v>
      </c>
      <c r="N75" s="531">
        <v>0</v>
      </c>
      <c r="O75" s="532">
        <v>2483739</v>
      </c>
      <c r="P75" s="533">
        <v>0</v>
      </c>
      <c r="Q75" s="63" t="s">
        <v>628</v>
      </c>
      <c r="R75" s="19" t="s">
        <v>628</v>
      </c>
      <c r="S75" s="19">
        <v>484411</v>
      </c>
      <c r="T75" s="19">
        <v>-1999328</v>
      </c>
      <c r="U75" s="469"/>
      <c r="V75" s="534">
        <v>0</v>
      </c>
    </row>
    <row r="76" spans="1:23" ht="12.75" customHeight="1">
      <c r="A76" s="114">
        <v>62</v>
      </c>
      <c r="B76" s="528">
        <v>3400132</v>
      </c>
      <c r="C76" s="30" t="s">
        <v>49</v>
      </c>
      <c r="D76" s="529" t="s">
        <v>213</v>
      </c>
      <c r="E76" s="115" t="s">
        <v>237</v>
      </c>
      <c r="F76" s="530">
        <v>6594895.1327794641</v>
      </c>
      <c r="G76" s="530">
        <v>2665150.5427794638</v>
      </c>
      <c r="H76" s="531">
        <v>0</v>
      </c>
      <c r="I76" s="531">
        <v>95817</v>
      </c>
      <c r="J76" s="532">
        <v>128311</v>
      </c>
      <c r="K76" s="533">
        <v>2441022.5427794638</v>
      </c>
      <c r="L76" s="530">
        <v>9119153.6151554678</v>
      </c>
      <c r="M76" s="530">
        <v>2922849.0413409444</v>
      </c>
      <c r="N76" s="531">
        <v>0</v>
      </c>
      <c r="O76" s="532">
        <v>140717</v>
      </c>
      <c r="P76" s="533">
        <v>2782132.0413409444</v>
      </c>
      <c r="Q76" s="63" t="s">
        <v>628</v>
      </c>
      <c r="R76" s="19" t="s">
        <v>628</v>
      </c>
      <c r="S76" s="19">
        <v>484411</v>
      </c>
      <c r="T76" s="19">
        <v>343694</v>
      </c>
      <c r="U76" s="469"/>
      <c r="V76" s="534">
        <v>5223154.5841204077</v>
      </c>
    </row>
    <row r="77" spans="1:23" ht="12.75" customHeight="1">
      <c r="A77" s="114">
        <v>63</v>
      </c>
      <c r="B77" s="528">
        <v>3400133</v>
      </c>
      <c r="C77" s="30" t="s">
        <v>50</v>
      </c>
      <c r="D77" s="529" t="s">
        <v>213</v>
      </c>
      <c r="E77" s="115" t="s">
        <v>237</v>
      </c>
      <c r="F77" s="530">
        <v>2941283.6382811386</v>
      </c>
      <c r="G77" s="530">
        <v>1953313.8282811386</v>
      </c>
      <c r="H77" s="531">
        <v>0</v>
      </c>
      <c r="I77" s="531">
        <v>21740</v>
      </c>
      <c r="J77" s="532">
        <v>94040</v>
      </c>
      <c r="K77" s="533">
        <v>1837533.8282811386</v>
      </c>
      <c r="L77" s="530">
        <v>2092342.5301585307</v>
      </c>
      <c r="M77" s="530">
        <v>701929.85410849948</v>
      </c>
      <c r="N77" s="531">
        <v>0</v>
      </c>
      <c r="O77" s="532">
        <v>33794</v>
      </c>
      <c r="P77" s="533">
        <v>668135.85410849948</v>
      </c>
      <c r="Q77" s="63" t="s">
        <v>628</v>
      </c>
      <c r="R77" s="19" t="s">
        <v>628</v>
      </c>
      <c r="S77" s="19">
        <v>484411</v>
      </c>
      <c r="T77" s="19">
        <v>450617</v>
      </c>
      <c r="U77" s="469"/>
      <c r="V77" s="534">
        <v>2505669.6823896379</v>
      </c>
    </row>
    <row r="78" spans="1:23" ht="12.75" customHeight="1">
      <c r="A78" s="114">
        <v>64</v>
      </c>
      <c r="B78" s="535">
        <v>3400141</v>
      </c>
      <c r="C78" s="66" t="s">
        <v>51</v>
      </c>
      <c r="D78" s="536" t="s">
        <v>212</v>
      </c>
      <c r="E78" s="67" t="s">
        <v>238</v>
      </c>
      <c r="F78" s="537">
        <v>68516739.789308041</v>
      </c>
      <c r="G78" s="537">
        <v>35983987.426553354</v>
      </c>
      <c r="H78" s="538">
        <v>0</v>
      </c>
      <c r="I78" s="538">
        <v>0</v>
      </c>
      <c r="J78" s="539">
        <v>35983987</v>
      </c>
      <c r="K78" s="540">
        <v>0</v>
      </c>
      <c r="L78" s="537">
        <v>36000214.727350481</v>
      </c>
      <c r="M78" s="537">
        <v>11136293.955468381</v>
      </c>
      <c r="N78" s="538">
        <v>0</v>
      </c>
      <c r="O78" s="539">
        <v>11136294</v>
      </c>
      <c r="P78" s="540">
        <v>0</v>
      </c>
      <c r="Q78" s="541" t="s">
        <v>628</v>
      </c>
      <c r="R78" s="442" t="s">
        <v>628</v>
      </c>
      <c r="S78" s="442">
        <v>484411</v>
      </c>
      <c r="T78" s="442">
        <v>-10651883</v>
      </c>
      <c r="U78" s="469"/>
      <c r="V78" s="542">
        <v>0</v>
      </c>
    </row>
    <row r="79" spans="1:23" ht="12.75" customHeight="1">
      <c r="A79" s="114">
        <v>65</v>
      </c>
      <c r="B79" s="528">
        <v>3400142</v>
      </c>
      <c r="C79" s="30" t="s">
        <v>52</v>
      </c>
      <c r="D79" s="529" t="s">
        <v>212</v>
      </c>
      <c r="E79" s="115" t="s">
        <v>238</v>
      </c>
      <c r="F79" s="530">
        <v>4978184.4844528185</v>
      </c>
      <c r="G79" s="530">
        <v>2482338.0744528184</v>
      </c>
      <c r="H79" s="531">
        <v>0</v>
      </c>
      <c r="I79" s="531">
        <v>0</v>
      </c>
      <c r="J79" s="532">
        <v>2482338</v>
      </c>
      <c r="K79" s="533">
        <v>0</v>
      </c>
      <c r="L79" s="530">
        <v>4768318.8882743288</v>
      </c>
      <c r="M79" s="530">
        <v>1480779.6003312953</v>
      </c>
      <c r="N79" s="531">
        <v>0</v>
      </c>
      <c r="O79" s="532">
        <v>1480780</v>
      </c>
      <c r="P79" s="533">
        <v>0</v>
      </c>
      <c r="Q79" s="63" t="s">
        <v>628</v>
      </c>
      <c r="R79" s="19" t="s">
        <v>628</v>
      </c>
      <c r="S79" s="19">
        <v>484411</v>
      </c>
      <c r="T79" s="19">
        <v>-996369</v>
      </c>
      <c r="U79" s="469"/>
      <c r="V79" s="534">
        <v>0</v>
      </c>
    </row>
    <row r="80" spans="1:23" ht="12.75" customHeight="1">
      <c r="A80" s="114">
        <v>66</v>
      </c>
      <c r="B80" s="528">
        <v>3400143</v>
      </c>
      <c r="C80" s="30" t="s">
        <v>53</v>
      </c>
      <c r="D80" s="529" t="s">
        <v>212</v>
      </c>
      <c r="E80" s="115" t="s">
        <v>238</v>
      </c>
      <c r="F80" s="530">
        <v>21843978.159046803</v>
      </c>
      <c r="G80" s="530">
        <v>11819995.319046805</v>
      </c>
      <c r="H80" s="531">
        <v>0</v>
      </c>
      <c r="I80" s="531">
        <v>0</v>
      </c>
      <c r="J80" s="532">
        <v>11819995</v>
      </c>
      <c r="K80" s="533">
        <v>0</v>
      </c>
      <c r="L80" s="530">
        <v>11480678.087127332</v>
      </c>
      <c r="M80" s="530">
        <v>3560152.2957512853</v>
      </c>
      <c r="N80" s="531">
        <v>0</v>
      </c>
      <c r="O80" s="532">
        <v>3560152</v>
      </c>
      <c r="P80" s="533">
        <v>0</v>
      </c>
      <c r="Q80" s="63" t="s">
        <v>628</v>
      </c>
      <c r="R80" s="19" t="s">
        <v>628</v>
      </c>
      <c r="S80" s="19">
        <v>484411</v>
      </c>
      <c r="T80" s="19">
        <v>-3075741</v>
      </c>
      <c r="U80" s="469"/>
      <c r="V80" s="534">
        <v>0</v>
      </c>
      <c r="W80" s="12"/>
    </row>
    <row r="81" spans="1:23" ht="12.75" customHeight="1">
      <c r="A81" s="114">
        <v>67</v>
      </c>
      <c r="B81" s="528">
        <v>3400144</v>
      </c>
      <c r="C81" s="30" t="s">
        <v>54</v>
      </c>
      <c r="D81" s="529" t="s">
        <v>213</v>
      </c>
      <c r="E81" s="115" t="s">
        <v>237</v>
      </c>
      <c r="F81" s="530">
        <v>4755606.6290615816</v>
      </c>
      <c r="G81" s="530">
        <v>2486684.4190615816</v>
      </c>
      <c r="H81" s="531">
        <v>0</v>
      </c>
      <c r="I81" s="531">
        <v>50704</v>
      </c>
      <c r="J81" s="532">
        <v>119719</v>
      </c>
      <c r="K81" s="533">
        <v>2316261.4190615816</v>
      </c>
      <c r="L81" s="530">
        <v>3666956.6214154102</v>
      </c>
      <c r="M81" s="530">
        <v>1192723.4822850474</v>
      </c>
      <c r="N81" s="531">
        <v>0</v>
      </c>
      <c r="O81" s="532">
        <v>57422</v>
      </c>
      <c r="P81" s="533">
        <v>1135301.4822850474</v>
      </c>
      <c r="Q81" s="63" t="s">
        <v>628</v>
      </c>
      <c r="R81" s="19" t="s">
        <v>628</v>
      </c>
      <c r="S81" s="19">
        <v>484411</v>
      </c>
      <c r="T81" s="19">
        <v>426989</v>
      </c>
      <c r="U81" s="469"/>
      <c r="V81" s="534">
        <v>3451562.901346629</v>
      </c>
    </row>
    <row r="82" spans="1:23" ht="12.75" customHeight="1">
      <c r="A82" s="114">
        <v>68</v>
      </c>
      <c r="B82" s="528">
        <v>3400145</v>
      </c>
      <c r="C82" s="30" t="s">
        <v>354</v>
      </c>
      <c r="D82" s="529" t="s">
        <v>212</v>
      </c>
      <c r="E82" s="115" t="s">
        <v>238</v>
      </c>
      <c r="F82" s="530">
        <v>7067430.1431930345</v>
      </c>
      <c r="G82" s="530">
        <v>4369570.6031930344</v>
      </c>
      <c r="H82" s="531">
        <v>0</v>
      </c>
      <c r="I82" s="531">
        <v>0</v>
      </c>
      <c r="J82" s="532">
        <v>4369571</v>
      </c>
      <c r="K82" s="533">
        <v>0</v>
      </c>
      <c r="L82" s="530">
        <v>8439082.9167249035</v>
      </c>
      <c r="M82" s="530">
        <v>2610674.2791508767</v>
      </c>
      <c r="N82" s="531">
        <v>0</v>
      </c>
      <c r="O82" s="532">
        <v>2610674</v>
      </c>
      <c r="P82" s="533">
        <v>0</v>
      </c>
      <c r="Q82" s="63" t="s">
        <v>628</v>
      </c>
      <c r="R82" s="19" t="s">
        <v>628</v>
      </c>
      <c r="S82" s="19">
        <v>484411</v>
      </c>
      <c r="T82" s="19">
        <v>-2126263</v>
      </c>
      <c r="U82" s="469"/>
      <c r="V82" s="534">
        <v>0</v>
      </c>
    </row>
    <row r="83" spans="1:23" ht="12.75" customHeight="1">
      <c r="A83" s="114">
        <v>69</v>
      </c>
      <c r="B83" s="535">
        <v>3400147</v>
      </c>
      <c r="C83" s="66" t="s">
        <v>55</v>
      </c>
      <c r="D83" s="536" t="s">
        <v>212</v>
      </c>
      <c r="E83" s="67" t="s">
        <v>238</v>
      </c>
      <c r="F83" s="537">
        <v>25752971.980934195</v>
      </c>
      <c r="G83" s="537">
        <v>17142460.680934198</v>
      </c>
      <c r="H83" s="538">
        <v>0</v>
      </c>
      <c r="I83" s="538">
        <v>0</v>
      </c>
      <c r="J83" s="539">
        <v>17142461</v>
      </c>
      <c r="K83" s="540">
        <v>0</v>
      </c>
      <c r="L83" s="537">
        <v>17418910.404075965</v>
      </c>
      <c r="M83" s="537">
        <v>5413794.2588215237</v>
      </c>
      <c r="N83" s="538">
        <v>0</v>
      </c>
      <c r="O83" s="539">
        <v>5413794</v>
      </c>
      <c r="P83" s="540">
        <v>0</v>
      </c>
      <c r="Q83" s="541" t="s">
        <v>628</v>
      </c>
      <c r="R83" s="442" t="s">
        <v>628</v>
      </c>
      <c r="S83" s="442">
        <v>484411</v>
      </c>
      <c r="T83" s="442">
        <v>-4929383</v>
      </c>
      <c r="U83" s="469"/>
      <c r="V83" s="542">
        <v>0</v>
      </c>
    </row>
    <row r="84" spans="1:23" ht="12.75" customHeight="1">
      <c r="A84" s="114">
        <v>70</v>
      </c>
      <c r="B84" s="528">
        <v>3400148</v>
      </c>
      <c r="C84" s="30" t="s">
        <v>171</v>
      </c>
      <c r="D84" s="529" t="s">
        <v>213</v>
      </c>
      <c r="E84" s="115" t="s">
        <v>237</v>
      </c>
      <c r="F84" s="530">
        <v>474764.41535167606</v>
      </c>
      <c r="G84" s="530">
        <v>298101.12535167602</v>
      </c>
      <c r="H84" s="531">
        <v>0</v>
      </c>
      <c r="I84" s="531">
        <v>0</v>
      </c>
      <c r="J84" s="532">
        <v>14352</v>
      </c>
      <c r="K84" s="533">
        <v>283749.12535167602</v>
      </c>
      <c r="L84" s="530">
        <v>2071869.5732564058</v>
      </c>
      <c r="M84" s="530">
        <v>663293.15391658526</v>
      </c>
      <c r="N84" s="531">
        <v>0</v>
      </c>
      <c r="O84" s="532">
        <v>31933</v>
      </c>
      <c r="P84" s="533">
        <v>631360.15391658526</v>
      </c>
      <c r="Q84" s="63" t="s">
        <v>628</v>
      </c>
      <c r="R84" s="19" t="s">
        <v>628</v>
      </c>
      <c r="S84" s="19">
        <v>484411</v>
      </c>
      <c r="T84" s="19">
        <v>452478</v>
      </c>
      <c r="U84" s="469"/>
      <c r="V84" s="534">
        <v>915109.27926826128</v>
      </c>
    </row>
    <row r="85" spans="1:23" ht="12.75" customHeight="1">
      <c r="A85" s="114">
        <v>71</v>
      </c>
      <c r="B85" s="528">
        <v>3400151</v>
      </c>
      <c r="C85" s="30" t="s">
        <v>56</v>
      </c>
      <c r="D85" s="529" t="s">
        <v>213</v>
      </c>
      <c r="E85" s="115" t="s">
        <v>237</v>
      </c>
      <c r="F85" s="530">
        <v>4101238.220977738</v>
      </c>
      <c r="G85" s="530">
        <v>1854515.3209777386</v>
      </c>
      <c r="H85" s="531">
        <v>0</v>
      </c>
      <c r="I85" s="531">
        <v>54914</v>
      </c>
      <c r="J85" s="532">
        <v>89283</v>
      </c>
      <c r="K85" s="533">
        <v>1710318.3209777386</v>
      </c>
      <c r="L85" s="530">
        <v>4235040.0453501977</v>
      </c>
      <c r="M85" s="530">
        <v>1419419.6137855046</v>
      </c>
      <c r="N85" s="531">
        <v>0</v>
      </c>
      <c r="O85" s="532">
        <v>68336</v>
      </c>
      <c r="P85" s="533">
        <v>1351083.6137855046</v>
      </c>
      <c r="Q85" s="63" t="s">
        <v>628</v>
      </c>
      <c r="R85" s="19" t="s">
        <v>628</v>
      </c>
      <c r="S85" s="19">
        <v>484411</v>
      </c>
      <c r="T85" s="19">
        <v>416075</v>
      </c>
      <c r="U85" s="469"/>
      <c r="V85" s="534">
        <v>3061401.9347632434</v>
      </c>
    </row>
    <row r="86" spans="1:23" ht="12.75" customHeight="1">
      <c r="A86" s="114"/>
      <c r="B86" s="528" t="s">
        <v>573</v>
      </c>
      <c r="C86" s="30" t="s">
        <v>597</v>
      </c>
      <c r="D86" s="529" t="s">
        <v>212</v>
      </c>
      <c r="E86" s="115" t="s">
        <v>238</v>
      </c>
      <c r="F86" s="530">
        <v>2050619.110488869</v>
      </c>
      <c r="G86" s="530">
        <v>927257.6604888693</v>
      </c>
      <c r="H86" s="531">
        <v>0</v>
      </c>
      <c r="I86" s="531">
        <v>0</v>
      </c>
      <c r="J86" s="532">
        <v>927258</v>
      </c>
      <c r="K86" s="533">
        <v>0</v>
      </c>
      <c r="L86" s="530">
        <v>2117520.0226750989</v>
      </c>
      <c r="M86" s="530">
        <v>784163.60698297492</v>
      </c>
      <c r="N86" s="531">
        <v>0</v>
      </c>
      <c r="O86" s="532">
        <v>784164</v>
      </c>
      <c r="P86" s="533">
        <v>0</v>
      </c>
      <c r="Q86" s="63" t="s">
        <v>628</v>
      </c>
      <c r="R86" s="19" t="s">
        <v>628</v>
      </c>
      <c r="S86" s="19">
        <v>484411</v>
      </c>
      <c r="T86" s="19">
        <v>-299753</v>
      </c>
      <c r="U86" s="469"/>
      <c r="V86" s="534">
        <v>0</v>
      </c>
    </row>
    <row r="87" spans="1:23" ht="12.75" customHeight="1">
      <c r="A87" s="114">
        <v>72</v>
      </c>
      <c r="B87" s="528">
        <v>3400155</v>
      </c>
      <c r="C87" s="30" t="s">
        <v>286</v>
      </c>
      <c r="D87" s="529" t="s">
        <v>213</v>
      </c>
      <c r="E87" s="115" t="s">
        <v>237</v>
      </c>
      <c r="F87" s="530">
        <v>21941492.33023202</v>
      </c>
      <c r="G87" s="530">
        <v>12048797.176642001</v>
      </c>
      <c r="H87" s="531">
        <v>2967580</v>
      </c>
      <c r="I87" s="531">
        <v>243229</v>
      </c>
      <c r="J87" s="532">
        <v>580075</v>
      </c>
      <c r="K87" s="533">
        <v>8257913.1766420007</v>
      </c>
      <c r="L87" s="530">
        <v>8110409.0021914002</v>
      </c>
      <c r="M87" s="530">
        <v>2625466.8191468301</v>
      </c>
      <c r="N87" s="531">
        <v>646572</v>
      </c>
      <c r="O87" s="532">
        <v>126400</v>
      </c>
      <c r="P87" s="533">
        <v>1852494.8191468301</v>
      </c>
      <c r="Q87" s="63" t="s">
        <v>628</v>
      </c>
      <c r="R87" s="19" t="s">
        <v>628</v>
      </c>
      <c r="S87" s="19">
        <v>484411</v>
      </c>
      <c r="T87" s="19">
        <v>358011</v>
      </c>
      <c r="U87" s="469"/>
      <c r="V87" s="534">
        <v>10110407.995788831</v>
      </c>
      <c r="W87" s="12"/>
    </row>
    <row r="88" spans="1:23" ht="12.75" customHeight="1">
      <c r="A88" s="114">
        <v>73</v>
      </c>
      <c r="B88" s="528">
        <v>3400158</v>
      </c>
      <c r="C88" s="30" t="s">
        <v>172</v>
      </c>
      <c r="D88" s="529" t="s">
        <v>213</v>
      </c>
      <c r="E88" s="115" t="s">
        <v>237</v>
      </c>
      <c r="F88" s="530">
        <v>5740845.0259167943</v>
      </c>
      <c r="G88" s="530">
        <v>3292391.0459167943</v>
      </c>
      <c r="H88" s="531">
        <v>0</v>
      </c>
      <c r="I88" s="531">
        <v>59433</v>
      </c>
      <c r="J88" s="532">
        <v>158508</v>
      </c>
      <c r="K88" s="533">
        <v>3074450.0459167943</v>
      </c>
      <c r="L88" s="530">
        <v>5589794.1700420389</v>
      </c>
      <c r="M88" s="530">
        <v>1805157.2710597047</v>
      </c>
      <c r="N88" s="531">
        <v>0</v>
      </c>
      <c r="O88" s="532">
        <v>86907</v>
      </c>
      <c r="P88" s="533">
        <v>1718250.2710597047</v>
      </c>
      <c r="Q88" s="63" t="s">
        <v>628</v>
      </c>
      <c r="R88" s="19" t="s">
        <v>628</v>
      </c>
      <c r="S88" s="19">
        <v>484411</v>
      </c>
      <c r="T88" s="19">
        <v>397504</v>
      </c>
      <c r="U88" s="469"/>
      <c r="V88" s="534">
        <v>4792700.3169764988</v>
      </c>
      <c r="W88" s="12"/>
    </row>
    <row r="89" spans="1:23" ht="12.75" customHeight="1">
      <c r="A89" s="114">
        <v>74</v>
      </c>
      <c r="B89" s="535">
        <v>3400159</v>
      </c>
      <c r="C89" s="66" t="s">
        <v>58</v>
      </c>
      <c r="D89" s="536" t="s">
        <v>213</v>
      </c>
      <c r="E89" s="67" t="s">
        <v>237</v>
      </c>
      <c r="F89" s="537">
        <v>862989.23472403747</v>
      </c>
      <c r="G89" s="537">
        <v>506820.35472403746</v>
      </c>
      <c r="H89" s="538">
        <v>0</v>
      </c>
      <c r="I89" s="538">
        <v>8472</v>
      </c>
      <c r="J89" s="539">
        <v>24400</v>
      </c>
      <c r="K89" s="540">
        <v>473948.35472403746</v>
      </c>
      <c r="L89" s="537">
        <v>2276846.5634947871</v>
      </c>
      <c r="M89" s="537">
        <v>742292.97467393766</v>
      </c>
      <c r="N89" s="538">
        <v>0</v>
      </c>
      <c r="O89" s="539">
        <v>35737</v>
      </c>
      <c r="P89" s="540">
        <v>706555.97467393766</v>
      </c>
      <c r="Q89" s="541" t="s">
        <v>628</v>
      </c>
      <c r="R89" s="442" t="s">
        <v>628</v>
      </c>
      <c r="S89" s="442">
        <v>484411</v>
      </c>
      <c r="T89" s="442">
        <v>448674</v>
      </c>
      <c r="U89" s="469"/>
      <c r="V89" s="542">
        <v>1180504.329397975</v>
      </c>
      <c r="W89" s="12"/>
    </row>
    <row r="90" spans="1:23" ht="12.75" customHeight="1">
      <c r="A90" s="114">
        <v>75</v>
      </c>
      <c r="B90" s="528">
        <v>3400166</v>
      </c>
      <c r="C90" s="30" t="s">
        <v>358</v>
      </c>
      <c r="D90" s="529" t="s">
        <v>212</v>
      </c>
      <c r="E90" s="115" t="s">
        <v>238</v>
      </c>
      <c r="F90" s="530">
        <v>10498487.262513267</v>
      </c>
      <c r="G90" s="530">
        <v>6341426.8225132674</v>
      </c>
      <c r="H90" s="531">
        <v>0</v>
      </c>
      <c r="I90" s="531">
        <v>0</v>
      </c>
      <c r="J90" s="532">
        <v>6341427</v>
      </c>
      <c r="K90" s="533">
        <v>0</v>
      </c>
      <c r="L90" s="530">
        <v>13164173.641884323</v>
      </c>
      <c r="M90" s="530">
        <v>4088495.2808336187</v>
      </c>
      <c r="N90" s="531">
        <v>0</v>
      </c>
      <c r="O90" s="532">
        <v>4088495</v>
      </c>
      <c r="P90" s="533">
        <v>0</v>
      </c>
      <c r="Q90" s="63" t="s">
        <v>628</v>
      </c>
      <c r="R90" s="19" t="s">
        <v>628</v>
      </c>
      <c r="S90" s="19">
        <v>484411</v>
      </c>
      <c r="T90" s="19">
        <v>-3604084</v>
      </c>
      <c r="U90" s="469"/>
      <c r="V90" s="534">
        <v>0</v>
      </c>
      <c r="W90" s="12"/>
    </row>
    <row r="91" spans="1:23" ht="12.75" customHeight="1">
      <c r="A91" s="114">
        <v>76</v>
      </c>
      <c r="B91" s="528">
        <v>3400168</v>
      </c>
      <c r="C91" s="30" t="s">
        <v>61</v>
      </c>
      <c r="D91" s="529" t="s">
        <v>218</v>
      </c>
      <c r="E91" s="115" t="s">
        <v>238</v>
      </c>
      <c r="F91" s="530">
        <v>0</v>
      </c>
      <c r="G91" s="530">
        <v>0</v>
      </c>
      <c r="H91" s="531">
        <v>0</v>
      </c>
      <c r="I91" s="531">
        <v>0</v>
      </c>
      <c r="J91" s="532">
        <v>0</v>
      </c>
      <c r="K91" s="533">
        <v>0</v>
      </c>
      <c r="L91" s="530">
        <v>0</v>
      </c>
      <c r="M91" s="530">
        <v>0</v>
      </c>
      <c r="N91" s="531">
        <v>0</v>
      </c>
      <c r="O91" s="532">
        <v>0</v>
      </c>
      <c r="P91" s="533">
        <v>0</v>
      </c>
      <c r="Q91" s="63" t="s">
        <v>628</v>
      </c>
      <c r="R91" s="19" t="s">
        <v>628</v>
      </c>
      <c r="S91" s="19">
        <v>484411</v>
      </c>
      <c r="T91" s="19">
        <v>484411</v>
      </c>
      <c r="U91" s="469"/>
      <c r="V91" s="534">
        <v>0</v>
      </c>
      <c r="W91" s="12"/>
    </row>
    <row r="92" spans="1:23" ht="12.75" customHeight="1">
      <c r="A92" s="114">
        <v>77</v>
      </c>
      <c r="B92" s="528">
        <v>3400171</v>
      </c>
      <c r="C92" s="30" t="s">
        <v>173</v>
      </c>
      <c r="D92" s="529" t="s">
        <v>213</v>
      </c>
      <c r="E92" s="115" t="s">
        <v>237</v>
      </c>
      <c r="F92" s="530">
        <v>9634040.9295081254</v>
      </c>
      <c r="G92" s="530">
        <v>5460973.0995081253</v>
      </c>
      <c r="H92" s="531">
        <v>0</v>
      </c>
      <c r="I92" s="531">
        <v>0</v>
      </c>
      <c r="J92" s="532">
        <v>262912</v>
      </c>
      <c r="K92" s="533">
        <v>5198061.0995081253</v>
      </c>
      <c r="L92" s="530">
        <v>4160207.3144829436</v>
      </c>
      <c r="M92" s="530">
        <v>1337047.2157286766</v>
      </c>
      <c r="N92" s="531">
        <v>0</v>
      </c>
      <c r="O92" s="532">
        <v>64371</v>
      </c>
      <c r="P92" s="533">
        <v>1272676.2157286766</v>
      </c>
      <c r="Q92" s="63" t="s">
        <v>628</v>
      </c>
      <c r="R92" s="19" t="s">
        <v>628</v>
      </c>
      <c r="S92" s="19">
        <v>484411</v>
      </c>
      <c r="T92" s="19">
        <v>420040</v>
      </c>
      <c r="U92" s="469"/>
      <c r="V92" s="534">
        <v>6470737.3152368022</v>
      </c>
      <c r="W92" s="12"/>
    </row>
    <row r="93" spans="1:23" ht="12.75" customHeight="1">
      <c r="A93" s="114">
        <v>78</v>
      </c>
      <c r="B93" s="528">
        <v>3400173</v>
      </c>
      <c r="C93" s="30" t="s">
        <v>174</v>
      </c>
      <c r="D93" s="529" t="s">
        <v>213</v>
      </c>
      <c r="E93" s="115" t="s">
        <v>237</v>
      </c>
      <c r="F93" s="530">
        <v>6184285.7726520943</v>
      </c>
      <c r="G93" s="530">
        <v>3640999.7526520942</v>
      </c>
      <c r="H93" s="531">
        <v>0</v>
      </c>
      <c r="I93" s="531">
        <v>0</v>
      </c>
      <c r="J93" s="532">
        <v>175292</v>
      </c>
      <c r="K93" s="533">
        <v>3465707.7526520942</v>
      </c>
      <c r="L93" s="530">
        <v>3980831.3861146523</v>
      </c>
      <c r="M93" s="530">
        <v>1295782.6367005389</v>
      </c>
      <c r="N93" s="531">
        <v>0</v>
      </c>
      <c r="O93" s="532">
        <v>62384</v>
      </c>
      <c r="P93" s="533">
        <v>1233398.6367005389</v>
      </c>
      <c r="Q93" s="63" t="s">
        <v>628</v>
      </c>
      <c r="R93" s="19" t="s">
        <v>628</v>
      </c>
      <c r="S93" s="19">
        <v>484411</v>
      </c>
      <c r="T93" s="19">
        <v>422027</v>
      </c>
      <c r="U93" s="469"/>
      <c r="V93" s="534">
        <v>4699106.3893526327</v>
      </c>
      <c r="W93" s="12"/>
    </row>
    <row r="94" spans="1:23" ht="12.75" customHeight="1">
      <c r="A94" s="114">
        <v>79</v>
      </c>
      <c r="B94" s="535">
        <v>3400183</v>
      </c>
      <c r="C94" s="66" t="s">
        <v>175</v>
      </c>
      <c r="D94" s="536" t="s">
        <v>213</v>
      </c>
      <c r="E94" s="67" t="s">
        <v>237</v>
      </c>
      <c r="F94" s="537">
        <v>5623684.4231096199</v>
      </c>
      <c r="G94" s="537">
        <v>3047309.5308435122</v>
      </c>
      <c r="H94" s="538">
        <v>0</v>
      </c>
      <c r="I94" s="538">
        <v>0</v>
      </c>
      <c r="J94" s="539">
        <v>146709</v>
      </c>
      <c r="K94" s="540">
        <v>2900600.5308435122</v>
      </c>
      <c r="L94" s="537">
        <v>3024650.4690570184</v>
      </c>
      <c r="M94" s="537">
        <v>969716.54866795358</v>
      </c>
      <c r="N94" s="538">
        <v>0</v>
      </c>
      <c r="O94" s="539">
        <v>46686</v>
      </c>
      <c r="P94" s="540">
        <v>923030.54866795358</v>
      </c>
      <c r="Q94" s="541" t="s">
        <v>628</v>
      </c>
      <c r="R94" s="442" t="s">
        <v>628</v>
      </c>
      <c r="S94" s="442">
        <v>484411</v>
      </c>
      <c r="T94" s="442">
        <v>437725</v>
      </c>
      <c r="U94" s="469"/>
      <c r="V94" s="542">
        <v>3823631.0795114655</v>
      </c>
      <c r="W94" s="12"/>
    </row>
    <row r="95" spans="1:23" ht="12.75" customHeight="1">
      <c r="A95" s="114">
        <v>80</v>
      </c>
      <c r="B95" s="528">
        <v>3400184</v>
      </c>
      <c r="C95" s="30" t="s">
        <v>60</v>
      </c>
      <c r="D95" s="529" t="s">
        <v>213</v>
      </c>
      <c r="E95" s="115" t="s">
        <v>237</v>
      </c>
      <c r="F95" s="530">
        <v>5361476.8909440069</v>
      </c>
      <c r="G95" s="530">
        <v>2905852.1909440067</v>
      </c>
      <c r="H95" s="531">
        <v>0</v>
      </c>
      <c r="I95" s="531">
        <v>0</v>
      </c>
      <c r="J95" s="532">
        <v>139899</v>
      </c>
      <c r="K95" s="533">
        <v>2765953.1909440067</v>
      </c>
      <c r="L95" s="530">
        <v>5378928.3441394921</v>
      </c>
      <c r="M95" s="530">
        <v>1720878.0984921991</v>
      </c>
      <c r="N95" s="531">
        <v>0</v>
      </c>
      <c r="O95" s="532">
        <v>82850</v>
      </c>
      <c r="P95" s="533">
        <v>1638028.0984921991</v>
      </c>
      <c r="Q95" s="63" t="s">
        <v>628</v>
      </c>
      <c r="R95" s="19" t="s">
        <v>628</v>
      </c>
      <c r="S95" s="19">
        <v>484411</v>
      </c>
      <c r="T95" s="19">
        <v>401561</v>
      </c>
      <c r="U95" s="469"/>
      <c r="V95" s="534">
        <v>4403981.2894362062</v>
      </c>
      <c r="W95" s="12"/>
    </row>
    <row r="96" spans="1:23" ht="12.75" customHeight="1">
      <c r="A96" s="114">
        <v>81</v>
      </c>
      <c r="B96" s="528">
        <v>3400186</v>
      </c>
      <c r="C96" s="30" t="s">
        <v>278</v>
      </c>
      <c r="D96" s="529" t="s">
        <v>212</v>
      </c>
      <c r="E96" s="115" t="s">
        <v>238</v>
      </c>
      <c r="F96" s="530">
        <v>4156653.5624429937</v>
      </c>
      <c r="G96" s="530">
        <v>2430560.6324429936</v>
      </c>
      <c r="H96" s="531">
        <v>0</v>
      </c>
      <c r="I96" s="531">
        <v>0</v>
      </c>
      <c r="J96" s="532">
        <v>2430561</v>
      </c>
      <c r="K96" s="533">
        <v>0</v>
      </c>
      <c r="L96" s="530">
        <v>4125633.245337687</v>
      </c>
      <c r="M96" s="530">
        <v>1275876.7843605645</v>
      </c>
      <c r="N96" s="531">
        <v>0</v>
      </c>
      <c r="O96" s="532">
        <v>1275877</v>
      </c>
      <c r="P96" s="533">
        <v>0</v>
      </c>
      <c r="Q96" s="63" t="s">
        <v>628</v>
      </c>
      <c r="R96" s="19" t="s">
        <v>628</v>
      </c>
      <c r="S96" s="19">
        <v>484411</v>
      </c>
      <c r="T96" s="19">
        <v>-791466</v>
      </c>
      <c r="U96" s="469"/>
      <c r="V96" s="534">
        <v>0</v>
      </c>
      <c r="W96" s="12"/>
    </row>
    <row r="97" spans="1:23" ht="12.75" customHeight="1">
      <c r="A97" s="114">
        <v>82</v>
      </c>
      <c r="B97" s="528">
        <v>3400187</v>
      </c>
      <c r="C97" s="30" t="s">
        <v>284</v>
      </c>
      <c r="D97" s="529" t="s">
        <v>213</v>
      </c>
      <c r="E97" s="115" t="s">
        <v>237</v>
      </c>
      <c r="F97" s="530">
        <v>269640.02079563081</v>
      </c>
      <c r="G97" s="530">
        <v>218152.00079563083</v>
      </c>
      <c r="H97" s="531">
        <v>0</v>
      </c>
      <c r="I97" s="531">
        <v>1626</v>
      </c>
      <c r="J97" s="532">
        <v>10503</v>
      </c>
      <c r="K97" s="533">
        <v>206023.00079563083</v>
      </c>
      <c r="L97" s="530">
        <v>2614104.9581832206</v>
      </c>
      <c r="M97" s="530">
        <v>834374.41133540391</v>
      </c>
      <c r="N97" s="531">
        <v>0</v>
      </c>
      <c r="O97" s="532">
        <v>40170</v>
      </c>
      <c r="P97" s="533">
        <v>794204.41133540391</v>
      </c>
      <c r="Q97" s="63" t="s">
        <v>628</v>
      </c>
      <c r="R97" s="19" t="s">
        <v>628</v>
      </c>
      <c r="S97" s="19">
        <v>484411</v>
      </c>
      <c r="T97" s="19">
        <v>444241</v>
      </c>
      <c r="U97" s="469"/>
      <c r="V97" s="534">
        <v>1000227.4121310348</v>
      </c>
      <c r="W97" s="12"/>
    </row>
    <row r="98" spans="1:23" ht="12.75" customHeight="1">
      <c r="A98" s="114">
        <v>83</v>
      </c>
      <c r="B98" s="528">
        <v>3400188</v>
      </c>
      <c r="C98" s="30" t="s">
        <v>351</v>
      </c>
      <c r="D98" s="529" t="s">
        <v>212</v>
      </c>
      <c r="E98" s="115" t="s">
        <v>238</v>
      </c>
      <c r="F98" s="530">
        <v>845462.2420496972</v>
      </c>
      <c r="G98" s="530">
        <v>439592.65204969718</v>
      </c>
      <c r="H98" s="531">
        <v>0</v>
      </c>
      <c r="I98" s="531">
        <v>0</v>
      </c>
      <c r="J98" s="532">
        <v>439593</v>
      </c>
      <c r="K98" s="533">
        <v>0</v>
      </c>
      <c r="L98" s="530">
        <v>6025492.1898872824</v>
      </c>
      <c r="M98" s="530">
        <v>1891239.3306871462</v>
      </c>
      <c r="N98" s="531">
        <v>0</v>
      </c>
      <c r="O98" s="532">
        <v>1891239</v>
      </c>
      <c r="P98" s="533">
        <v>0</v>
      </c>
      <c r="Q98" s="63" t="s">
        <v>628</v>
      </c>
      <c r="R98" s="19" t="s">
        <v>628</v>
      </c>
      <c r="S98" s="19">
        <v>484411</v>
      </c>
      <c r="T98" s="19">
        <v>-1406828</v>
      </c>
      <c r="U98" s="469"/>
      <c r="V98" s="534">
        <v>0</v>
      </c>
      <c r="W98" s="12"/>
    </row>
    <row r="99" spans="1:23" ht="12.75" customHeight="1">
      <c r="A99" s="114">
        <v>84</v>
      </c>
      <c r="B99" s="535">
        <v>3401303</v>
      </c>
      <c r="C99" s="66" t="s">
        <v>62</v>
      </c>
      <c r="D99" s="536" t="s">
        <v>216</v>
      </c>
      <c r="E99" s="67" t="s">
        <v>238</v>
      </c>
      <c r="F99" s="537">
        <v>123837.80038228203</v>
      </c>
      <c r="G99" s="537">
        <v>77793.900382282038</v>
      </c>
      <c r="H99" s="538">
        <v>0</v>
      </c>
      <c r="I99" s="538">
        <v>0</v>
      </c>
      <c r="J99" s="539">
        <v>0</v>
      </c>
      <c r="K99" s="540">
        <v>0</v>
      </c>
      <c r="L99" s="537">
        <v>1423389.1210015044</v>
      </c>
      <c r="M99" s="537">
        <v>0</v>
      </c>
      <c r="N99" s="538">
        <v>0</v>
      </c>
      <c r="O99" s="539">
        <v>0</v>
      </c>
      <c r="P99" s="540">
        <v>0</v>
      </c>
      <c r="Q99" s="541" t="s">
        <v>628</v>
      </c>
      <c r="R99" s="442" t="s">
        <v>628</v>
      </c>
      <c r="S99" s="442">
        <v>484411</v>
      </c>
      <c r="T99" s="442">
        <v>484411</v>
      </c>
      <c r="U99" s="469"/>
      <c r="V99" s="542">
        <v>0</v>
      </c>
      <c r="W99" s="12"/>
    </row>
    <row r="100" spans="1:23" ht="12.75" customHeight="1">
      <c r="A100" s="114">
        <v>85</v>
      </c>
      <c r="B100" s="528">
        <v>3401304</v>
      </c>
      <c r="C100" s="30" t="s">
        <v>279</v>
      </c>
      <c r="D100" s="529" t="s">
        <v>217</v>
      </c>
      <c r="E100" s="115" t="s">
        <v>238</v>
      </c>
      <c r="F100" s="530">
        <v>143926.9253439148</v>
      </c>
      <c r="G100" s="530">
        <v>101884.6753439148</v>
      </c>
      <c r="H100" s="531">
        <v>0</v>
      </c>
      <c r="I100" s="531">
        <v>0</v>
      </c>
      <c r="J100" s="532">
        <v>0</v>
      </c>
      <c r="K100" s="533">
        <v>0</v>
      </c>
      <c r="L100" s="530">
        <v>1823087.8534705536</v>
      </c>
      <c r="M100" s="530">
        <v>0</v>
      </c>
      <c r="N100" s="531">
        <v>0</v>
      </c>
      <c r="O100" s="532">
        <v>0</v>
      </c>
      <c r="P100" s="533">
        <v>0</v>
      </c>
      <c r="Q100" s="63" t="s">
        <v>628</v>
      </c>
      <c r="R100" s="19" t="s">
        <v>628</v>
      </c>
      <c r="S100" s="19">
        <v>484411</v>
      </c>
      <c r="T100" s="19">
        <v>484411</v>
      </c>
      <c r="U100" s="469"/>
      <c r="V100" s="534">
        <v>0</v>
      </c>
      <c r="W100" s="12"/>
    </row>
    <row r="101" spans="1:23" ht="12.75" customHeight="1">
      <c r="A101" s="114">
        <v>86</v>
      </c>
      <c r="B101" s="528">
        <v>3401305</v>
      </c>
      <c r="C101" s="30" t="s">
        <v>295</v>
      </c>
      <c r="D101" s="529" t="s">
        <v>216</v>
      </c>
      <c r="E101" s="115" t="s">
        <v>238</v>
      </c>
      <c r="F101" s="530">
        <v>154709.02828449968</v>
      </c>
      <c r="G101" s="530">
        <v>104110.04828449967</v>
      </c>
      <c r="H101" s="531">
        <v>0</v>
      </c>
      <c r="I101" s="531">
        <v>0</v>
      </c>
      <c r="J101" s="532">
        <v>0</v>
      </c>
      <c r="K101" s="533">
        <v>0</v>
      </c>
      <c r="L101" s="530">
        <v>1619761.5009600567</v>
      </c>
      <c r="M101" s="530">
        <v>0</v>
      </c>
      <c r="N101" s="531">
        <v>0</v>
      </c>
      <c r="O101" s="532">
        <v>0</v>
      </c>
      <c r="P101" s="533">
        <v>0</v>
      </c>
      <c r="Q101" s="63" t="s">
        <v>628</v>
      </c>
      <c r="R101" s="19" t="s">
        <v>628</v>
      </c>
      <c r="S101" s="19">
        <v>484411</v>
      </c>
      <c r="T101" s="19">
        <v>484411</v>
      </c>
      <c r="U101" s="469"/>
      <c r="V101" s="534">
        <v>0</v>
      </c>
      <c r="W101" s="12"/>
    </row>
    <row r="102" spans="1:23" ht="12.75" customHeight="1">
      <c r="A102" s="114">
        <v>87</v>
      </c>
      <c r="B102" s="528">
        <v>3401307</v>
      </c>
      <c r="C102" s="30" t="s">
        <v>63</v>
      </c>
      <c r="D102" s="529" t="s">
        <v>217</v>
      </c>
      <c r="E102" s="115" t="s">
        <v>238</v>
      </c>
      <c r="F102" s="530">
        <v>322454.33401102078</v>
      </c>
      <c r="G102" s="530">
        <v>189364.17401102078</v>
      </c>
      <c r="H102" s="531">
        <v>0</v>
      </c>
      <c r="I102" s="531">
        <v>0</v>
      </c>
      <c r="J102" s="532">
        <v>0</v>
      </c>
      <c r="K102" s="533">
        <v>0</v>
      </c>
      <c r="L102" s="530">
        <v>2060414.991548314</v>
      </c>
      <c r="M102" s="530">
        <v>0</v>
      </c>
      <c r="N102" s="531">
        <v>0</v>
      </c>
      <c r="O102" s="532">
        <v>0</v>
      </c>
      <c r="P102" s="533">
        <v>0</v>
      </c>
      <c r="Q102" s="63" t="s">
        <v>628</v>
      </c>
      <c r="R102" s="19" t="s">
        <v>628</v>
      </c>
      <c r="S102" s="19">
        <v>484411</v>
      </c>
      <c r="T102" s="19">
        <v>484411</v>
      </c>
      <c r="U102" s="469"/>
      <c r="V102" s="534">
        <v>0</v>
      </c>
      <c r="W102" s="12"/>
    </row>
    <row r="103" spans="1:23" ht="12.75" customHeight="1">
      <c r="A103" s="114">
        <v>88</v>
      </c>
      <c r="B103" s="528">
        <v>3401311</v>
      </c>
      <c r="C103" s="30" t="s">
        <v>64</v>
      </c>
      <c r="D103" s="529" t="s">
        <v>214</v>
      </c>
      <c r="E103" s="115" t="s">
        <v>238</v>
      </c>
      <c r="F103" s="530">
        <v>579345.29716704984</v>
      </c>
      <c r="G103" s="530">
        <v>309914.59716704983</v>
      </c>
      <c r="H103" s="531">
        <v>0</v>
      </c>
      <c r="I103" s="531">
        <v>0</v>
      </c>
      <c r="J103" s="532">
        <v>0</v>
      </c>
      <c r="K103" s="533">
        <v>0</v>
      </c>
      <c r="L103" s="530">
        <v>3250149.2034336082</v>
      </c>
      <c r="M103" s="530">
        <v>0</v>
      </c>
      <c r="N103" s="531">
        <v>0</v>
      </c>
      <c r="O103" s="532">
        <v>0</v>
      </c>
      <c r="P103" s="533">
        <v>0</v>
      </c>
      <c r="Q103" s="63" t="s">
        <v>628</v>
      </c>
      <c r="R103" s="19" t="s">
        <v>628</v>
      </c>
      <c r="S103" s="19">
        <v>484411</v>
      </c>
      <c r="T103" s="19">
        <v>484411</v>
      </c>
      <c r="U103" s="469"/>
      <c r="V103" s="534">
        <v>0</v>
      </c>
      <c r="W103" s="12"/>
    </row>
    <row r="104" spans="1:23" ht="12.75" customHeight="1">
      <c r="A104" s="114">
        <v>89</v>
      </c>
      <c r="B104" s="535">
        <v>3401314</v>
      </c>
      <c r="C104" s="66" t="s">
        <v>66</v>
      </c>
      <c r="D104" s="536" t="s">
        <v>216</v>
      </c>
      <c r="E104" s="67" t="s">
        <v>238</v>
      </c>
      <c r="F104" s="537">
        <v>57662.809844227129</v>
      </c>
      <c r="G104" s="537">
        <v>19191.029844227131</v>
      </c>
      <c r="H104" s="538">
        <v>0</v>
      </c>
      <c r="I104" s="538">
        <v>0</v>
      </c>
      <c r="J104" s="539">
        <v>0</v>
      </c>
      <c r="K104" s="540">
        <v>0</v>
      </c>
      <c r="L104" s="537">
        <v>903421.38317461591</v>
      </c>
      <c r="M104" s="537">
        <v>0</v>
      </c>
      <c r="N104" s="538">
        <v>0</v>
      </c>
      <c r="O104" s="539">
        <v>0</v>
      </c>
      <c r="P104" s="540">
        <v>0</v>
      </c>
      <c r="Q104" s="541" t="s">
        <v>628</v>
      </c>
      <c r="R104" s="442" t="s">
        <v>628</v>
      </c>
      <c r="S104" s="442">
        <v>484411</v>
      </c>
      <c r="T104" s="442">
        <v>484411</v>
      </c>
      <c r="U104" s="469"/>
      <c r="V104" s="542">
        <v>0</v>
      </c>
      <c r="W104" s="12"/>
    </row>
    <row r="105" spans="1:23" ht="12.75" customHeight="1">
      <c r="A105" s="114">
        <v>90</v>
      </c>
      <c r="B105" s="528">
        <v>3401315</v>
      </c>
      <c r="C105" s="30" t="s">
        <v>67</v>
      </c>
      <c r="D105" s="529" t="s">
        <v>217</v>
      </c>
      <c r="E105" s="115" t="s">
        <v>238</v>
      </c>
      <c r="F105" s="530">
        <v>2899178.7409973759</v>
      </c>
      <c r="G105" s="530">
        <v>1921625.2709973759</v>
      </c>
      <c r="H105" s="531">
        <v>0</v>
      </c>
      <c r="I105" s="531">
        <v>0</v>
      </c>
      <c r="J105" s="532">
        <v>0</v>
      </c>
      <c r="K105" s="533">
        <v>0</v>
      </c>
      <c r="L105" s="530">
        <v>2454825.2837198148</v>
      </c>
      <c r="M105" s="530">
        <v>0</v>
      </c>
      <c r="N105" s="531">
        <v>0</v>
      </c>
      <c r="O105" s="532">
        <v>0</v>
      </c>
      <c r="P105" s="533">
        <v>0</v>
      </c>
      <c r="Q105" s="63" t="s">
        <v>628</v>
      </c>
      <c r="R105" s="19" t="s">
        <v>628</v>
      </c>
      <c r="S105" s="19">
        <v>484411</v>
      </c>
      <c r="T105" s="19">
        <v>484411</v>
      </c>
      <c r="U105" s="469"/>
      <c r="V105" s="534">
        <v>0</v>
      </c>
      <c r="W105" s="12"/>
    </row>
    <row r="106" spans="1:23" ht="12.75" customHeight="1">
      <c r="A106" s="114">
        <v>91</v>
      </c>
      <c r="B106" s="528">
        <v>3401316</v>
      </c>
      <c r="C106" s="30" t="s">
        <v>290</v>
      </c>
      <c r="D106" s="529" t="s">
        <v>216</v>
      </c>
      <c r="E106" s="115" t="s">
        <v>238</v>
      </c>
      <c r="F106" s="530">
        <v>58471.150267875171</v>
      </c>
      <c r="G106" s="530">
        <v>35404.210267875169</v>
      </c>
      <c r="H106" s="531">
        <v>0</v>
      </c>
      <c r="I106" s="531">
        <v>0</v>
      </c>
      <c r="J106" s="532">
        <v>0</v>
      </c>
      <c r="K106" s="533">
        <v>0</v>
      </c>
      <c r="L106" s="530">
        <v>457676.43689830415</v>
      </c>
      <c r="M106" s="530">
        <v>0</v>
      </c>
      <c r="N106" s="531">
        <v>0</v>
      </c>
      <c r="O106" s="532">
        <v>0</v>
      </c>
      <c r="P106" s="533">
        <v>0</v>
      </c>
      <c r="Q106" s="63" t="s">
        <v>628</v>
      </c>
      <c r="R106" s="19" t="s">
        <v>628</v>
      </c>
      <c r="S106" s="19">
        <v>484411</v>
      </c>
      <c r="T106" s="19">
        <v>484411</v>
      </c>
      <c r="U106" s="469"/>
      <c r="V106" s="534">
        <v>0</v>
      </c>
      <c r="W106" s="12"/>
    </row>
    <row r="107" spans="1:23" ht="12.75" customHeight="1">
      <c r="A107" s="114">
        <v>92</v>
      </c>
      <c r="B107" s="528">
        <v>3401317</v>
      </c>
      <c r="C107" s="30" t="s">
        <v>472</v>
      </c>
      <c r="D107" s="529" t="s">
        <v>216</v>
      </c>
      <c r="E107" s="115" t="s">
        <v>238</v>
      </c>
      <c r="F107" s="530">
        <v>77485.367416803347</v>
      </c>
      <c r="G107" s="530">
        <v>41203.147416803346</v>
      </c>
      <c r="H107" s="531">
        <v>0</v>
      </c>
      <c r="I107" s="531">
        <v>0</v>
      </c>
      <c r="J107" s="532">
        <v>0</v>
      </c>
      <c r="K107" s="533">
        <v>0</v>
      </c>
      <c r="L107" s="530">
        <v>1120645.6305438515</v>
      </c>
      <c r="M107" s="530">
        <v>0</v>
      </c>
      <c r="N107" s="531">
        <v>0</v>
      </c>
      <c r="O107" s="532">
        <v>0</v>
      </c>
      <c r="P107" s="533">
        <v>0</v>
      </c>
      <c r="Q107" s="63" t="s">
        <v>628</v>
      </c>
      <c r="R107" s="19" t="s">
        <v>628</v>
      </c>
      <c r="S107" s="19">
        <v>484411</v>
      </c>
      <c r="T107" s="19">
        <v>484411</v>
      </c>
      <c r="U107" s="469"/>
      <c r="V107" s="534">
        <v>0</v>
      </c>
      <c r="W107" s="12"/>
    </row>
    <row r="108" spans="1:23" ht="12.75" customHeight="1">
      <c r="A108" s="114">
        <v>93</v>
      </c>
      <c r="B108" s="528">
        <v>3401318</v>
      </c>
      <c r="C108" s="30" t="s">
        <v>282</v>
      </c>
      <c r="D108" s="529" t="s">
        <v>217</v>
      </c>
      <c r="E108" s="115" t="s">
        <v>238</v>
      </c>
      <c r="F108" s="530">
        <v>3520278.6467611934</v>
      </c>
      <c r="G108" s="530">
        <v>2552591.5167611935</v>
      </c>
      <c r="H108" s="531">
        <v>0</v>
      </c>
      <c r="I108" s="531">
        <v>0</v>
      </c>
      <c r="J108" s="532">
        <v>0</v>
      </c>
      <c r="K108" s="533">
        <v>0</v>
      </c>
      <c r="L108" s="530">
        <v>3513975.1588617037</v>
      </c>
      <c r="M108" s="530">
        <v>0</v>
      </c>
      <c r="N108" s="531">
        <v>0</v>
      </c>
      <c r="O108" s="532">
        <v>0</v>
      </c>
      <c r="P108" s="533">
        <v>0</v>
      </c>
      <c r="Q108" s="63" t="s">
        <v>628</v>
      </c>
      <c r="R108" s="19" t="s">
        <v>628</v>
      </c>
      <c r="S108" s="19">
        <v>484411</v>
      </c>
      <c r="T108" s="19">
        <v>484411</v>
      </c>
      <c r="U108" s="469"/>
      <c r="V108" s="534">
        <v>0</v>
      </c>
      <c r="W108" s="12"/>
    </row>
    <row r="109" spans="1:23" ht="12.75" customHeight="1">
      <c r="A109" s="114">
        <v>94</v>
      </c>
      <c r="B109" s="535">
        <v>3401319</v>
      </c>
      <c r="C109" s="66" t="s">
        <v>68</v>
      </c>
      <c r="D109" s="536" t="s">
        <v>216</v>
      </c>
      <c r="E109" s="67" t="s">
        <v>238</v>
      </c>
      <c r="F109" s="537">
        <v>1014448.8522266968</v>
      </c>
      <c r="G109" s="537">
        <v>584772.14222669683</v>
      </c>
      <c r="H109" s="538">
        <v>0</v>
      </c>
      <c r="I109" s="538">
        <v>0</v>
      </c>
      <c r="J109" s="539">
        <v>0</v>
      </c>
      <c r="K109" s="540">
        <v>0</v>
      </c>
      <c r="L109" s="537">
        <v>3587375.2146388716</v>
      </c>
      <c r="M109" s="537">
        <v>0</v>
      </c>
      <c r="N109" s="538">
        <v>0</v>
      </c>
      <c r="O109" s="539">
        <v>0</v>
      </c>
      <c r="P109" s="540">
        <v>0</v>
      </c>
      <c r="Q109" s="541" t="s">
        <v>628</v>
      </c>
      <c r="R109" s="442" t="s">
        <v>628</v>
      </c>
      <c r="S109" s="442">
        <v>484411</v>
      </c>
      <c r="T109" s="442">
        <v>484411</v>
      </c>
      <c r="U109" s="469"/>
      <c r="V109" s="542">
        <v>0</v>
      </c>
      <c r="W109" s="12"/>
    </row>
    <row r="110" spans="1:23" ht="12.75" customHeight="1">
      <c r="A110" s="114">
        <v>95</v>
      </c>
      <c r="B110" s="528">
        <v>3401320</v>
      </c>
      <c r="C110" s="30" t="s">
        <v>276</v>
      </c>
      <c r="D110" s="529" t="s">
        <v>216</v>
      </c>
      <c r="E110" s="115" t="s">
        <v>238</v>
      </c>
      <c r="F110" s="530">
        <v>203724.39045697186</v>
      </c>
      <c r="G110" s="530">
        <v>128234.84045697186</v>
      </c>
      <c r="H110" s="531">
        <v>0</v>
      </c>
      <c r="I110" s="531">
        <v>0</v>
      </c>
      <c r="J110" s="532">
        <v>0</v>
      </c>
      <c r="K110" s="533">
        <v>0</v>
      </c>
      <c r="L110" s="530">
        <v>896395.04805439955</v>
      </c>
      <c r="M110" s="530">
        <v>0</v>
      </c>
      <c r="N110" s="531">
        <v>0</v>
      </c>
      <c r="O110" s="532">
        <v>0</v>
      </c>
      <c r="P110" s="533">
        <v>0</v>
      </c>
      <c r="Q110" s="63" t="s">
        <v>628</v>
      </c>
      <c r="R110" s="19" t="s">
        <v>628</v>
      </c>
      <c r="S110" s="19">
        <v>484411</v>
      </c>
      <c r="T110" s="19">
        <v>484411</v>
      </c>
      <c r="U110" s="469"/>
      <c r="V110" s="534">
        <v>0</v>
      </c>
      <c r="W110" s="12"/>
    </row>
    <row r="111" spans="1:23" ht="12.75" customHeight="1">
      <c r="A111" s="114">
        <v>96</v>
      </c>
      <c r="B111" s="528">
        <v>3401322</v>
      </c>
      <c r="C111" s="30" t="s">
        <v>301</v>
      </c>
      <c r="D111" s="529" t="s">
        <v>216</v>
      </c>
      <c r="E111" s="115" t="s">
        <v>238</v>
      </c>
      <c r="F111" s="530">
        <v>368446.41508051025</v>
      </c>
      <c r="G111" s="530">
        <v>209956.36508051027</v>
      </c>
      <c r="H111" s="531">
        <v>0</v>
      </c>
      <c r="I111" s="531">
        <v>0</v>
      </c>
      <c r="J111" s="532">
        <v>0</v>
      </c>
      <c r="K111" s="533">
        <v>0</v>
      </c>
      <c r="L111" s="530">
        <v>1028921.7318131134</v>
      </c>
      <c r="M111" s="530">
        <v>0</v>
      </c>
      <c r="N111" s="531">
        <v>0</v>
      </c>
      <c r="O111" s="532">
        <v>0</v>
      </c>
      <c r="P111" s="533">
        <v>0</v>
      </c>
      <c r="Q111" s="63" t="s">
        <v>628</v>
      </c>
      <c r="R111" s="19" t="s">
        <v>628</v>
      </c>
      <c r="S111" s="19">
        <v>484411</v>
      </c>
      <c r="T111" s="19">
        <v>484411</v>
      </c>
      <c r="U111" s="469"/>
      <c r="V111" s="534">
        <v>0</v>
      </c>
      <c r="W111" s="12"/>
    </row>
    <row r="112" spans="1:23" ht="12.75" customHeight="1">
      <c r="A112" s="114">
        <v>97</v>
      </c>
      <c r="B112" s="528">
        <v>3401323</v>
      </c>
      <c r="C112" s="30" t="s">
        <v>69</v>
      </c>
      <c r="D112" s="529" t="s">
        <v>216</v>
      </c>
      <c r="E112" s="115" t="s">
        <v>238</v>
      </c>
      <c r="F112" s="530">
        <v>300959.48565694038</v>
      </c>
      <c r="G112" s="530">
        <v>204736.76565694038</v>
      </c>
      <c r="H112" s="531">
        <v>0</v>
      </c>
      <c r="I112" s="531">
        <v>0</v>
      </c>
      <c r="J112" s="532">
        <v>0</v>
      </c>
      <c r="K112" s="533">
        <v>0</v>
      </c>
      <c r="L112" s="530">
        <v>1202078.1569127501</v>
      </c>
      <c r="M112" s="530">
        <v>0</v>
      </c>
      <c r="N112" s="531">
        <v>0</v>
      </c>
      <c r="O112" s="532">
        <v>0</v>
      </c>
      <c r="P112" s="533">
        <v>0</v>
      </c>
      <c r="Q112" s="63" t="s">
        <v>628</v>
      </c>
      <c r="R112" s="19" t="s">
        <v>628</v>
      </c>
      <c r="S112" s="19">
        <v>484411</v>
      </c>
      <c r="T112" s="19">
        <v>484411</v>
      </c>
      <c r="U112" s="469"/>
      <c r="V112" s="534">
        <v>0</v>
      </c>
      <c r="W112" s="12"/>
    </row>
    <row r="113" spans="1:23" ht="12.75" customHeight="1">
      <c r="A113" s="114">
        <v>98</v>
      </c>
      <c r="B113" s="528">
        <v>3401324</v>
      </c>
      <c r="C113" s="30" t="s">
        <v>70</v>
      </c>
      <c r="D113" s="529" t="s">
        <v>217</v>
      </c>
      <c r="E113" s="115" t="s">
        <v>238</v>
      </c>
      <c r="F113" s="530">
        <v>1999770.1586464152</v>
      </c>
      <c r="G113" s="530">
        <v>1374563.5186464153</v>
      </c>
      <c r="H113" s="531">
        <v>0</v>
      </c>
      <c r="I113" s="531">
        <v>0</v>
      </c>
      <c r="J113" s="532">
        <v>0</v>
      </c>
      <c r="K113" s="533">
        <v>0</v>
      </c>
      <c r="L113" s="530">
        <v>2327451.2862198483</v>
      </c>
      <c r="M113" s="530">
        <v>0</v>
      </c>
      <c r="N113" s="531">
        <v>0</v>
      </c>
      <c r="O113" s="532">
        <v>0</v>
      </c>
      <c r="P113" s="533">
        <v>0</v>
      </c>
      <c r="Q113" s="63" t="s">
        <v>628</v>
      </c>
      <c r="R113" s="19" t="s">
        <v>628</v>
      </c>
      <c r="S113" s="19">
        <v>484411</v>
      </c>
      <c r="T113" s="19">
        <v>484411</v>
      </c>
      <c r="U113" s="469"/>
      <c r="V113" s="534">
        <v>0</v>
      </c>
      <c r="W113" s="12"/>
    </row>
    <row r="114" spans="1:23" ht="12.75" customHeight="1">
      <c r="A114" s="114">
        <v>99</v>
      </c>
      <c r="B114" s="535">
        <v>3401325</v>
      </c>
      <c r="C114" s="66" t="s">
        <v>71</v>
      </c>
      <c r="D114" s="536" t="s">
        <v>216</v>
      </c>
      <c r="E114" s="67" t="s">
        <v>238</v>
      </c>
      <c r="F114" s="537">
        <v>1213676.0925259544</v>
      </c>
      <c r="G114" s="537">
        <v>743297.37252595439</v>
      </c>
      <c r="H114" s="538">
        <v>0</v>
      </c>
      <c r="I114" s="538">
        <v>0</v>
      </c>
      <c r="J114" s="539">
        <v>0</v>
      </c>
      <c r="K114" s="540">
        <v>0</v>
      </c>
      <c r="L114" s="537">
        <v>1581893.9019106827</v>
      </c>
      <c r="M114" s="537">
        <v>0</v>
      </c>
      <c r="N114" s="538">
        <v>0</v>
      </c>
      <c r="O114" s="539">
        <v>0</v>
      </c>
      <c r="P114" s="540">
        <v>0</v>
      </c>
      <c r="Q114" s="541" t="s">
        <v>628</v>
      </c>
      <c r="R114" s="442" t="s">
        <v>628</v>
      </c>
      <c r="S114" s="442">
        <v>484411</v>
      </c>
      <c r="T114" s="442">
        <v>484411</v>
      </c>
      <c r="U114" s="469"/>
      <c r="V114" s="542">
        <v>0</v>
      </c>
      <c r="W114" s="12"/>
    </row>
    <row r="115" spans="1:23" ht="12.75" customHeight="1">
      <c r="A115" s="114">
        <v>100</v>
      </c>
      <c r="B115" s="528">
        <v>3401326</v>
      </c>
      <c r="C115" s="30" t="s">
        <v>72</v>
      </c>
      <c r="D115" s="529" t="s">
        <v>216</v>
      </c>
      <c r="E115" s="115" t="s">
        <v>238</v>
      </c>
      <c r="F115" s="530">
        <v>2606168.0060932036</v>
      </c>
      <c r="G115" s="530">
        <v>1589437.0660932036</v>
      </c>
      <c r="H115" s="531">
        <v>0</v>
      </c>
      <c r="I115" s="531">
        <v>0</v>
      </c>
      <c r="J115" s="532">
        <v>0</v>
      </c>
      <c r="K115" s="533">
        <v>0</v>
      </c>
      <c r="L115" s="530">
        <v>4033710.0332141318</v>
      </c>
      <c r="M115" s="530">
        <v>0</v>
      </c>
      <c r="N115" s="531">
        <v>0</v>
      </c>
      <c r="O115" s="532">
        <v>0</v>
      </c>
      <c r="P115" s="533">
        <v>0</v>
      </c>
      <c r="Q115" s="63" t="s">
        <v>628</v>
      </c>
      <c r="R115" s="19" t="s">
        <v>628</v>
      </c>
      <c r="S115" s="19">
        <v>484411</v>
      </c>
      <c r="T115" s="19">
        <v>484411</v>
      </c>
      <c r="U115" s="469"/>
      <c r="V115" s="534">
        <v>0</v>
      </c>
      <c r="W115" s="12"/>
    </row>
    <row r="116" spans="1:23" ht="12.75" customHeight="1">
      <c r="A116" s="114">
        <v>101</v>
      </c>
      <c r="B116" s="528">
        <v>3401327</v>
      </c>
      <c r="C116" s="30" t="s">
        <v>73</v>
      </c>
      <c r="D116" s="529" t="s">
        <v>217</v>
      </c>
      <c r="E116" s="115" t="s">
        <v>238</v>
      </c>
      <c r="F116" s="530">
        <v>374574.53196768666</v>
      </c>
      <c r="G116" s="530">
        <v>244818.41196768667</v>
      </c>
      <c r="H116" s="531">
        <v>0</v>
      </c>
      <c r="I116" s="531">
        <v>0</v>
      </c>
      <c r="J116" s="532">
        <v>0</v>
      </c>
      <c r="K116" s="533">
        <v>0</v>
      </c>
      <c r="L116" s="530">
        <v>1413447.821726813</v>
      </c>
      <c r="M116" s="530">
        <v>0</v>
      </c>
      <c r="N116" s="531">
        <v>0</v>
      </c>
      <c r="O116" s="532">
        <v>0</v>
      </c>
      <c r="P116" s="533">
        <v>0</v>
      </c>
      <c r="Q116" s="63" t="s">
        <v>628</v>
      </c>
      <c r="R116" s="19" t="s">
        <v>628</v>
      </c>
      <c r="S116" s="19">
        <v>484411</v>
      </c>
      <c r="T116" s="19">
        <v>484411</v>
      </c>
      <c r="U116" s="469"/>
      <c r="V116" s="534">
        <v>0</v>
      </c>
      <c r="W116" s="12"/>
    </row>
    <row r="117" spans="1:23" ht="12.75" customHeight="1">
      <c r="A117" s="114">
        <v>102</v>
      </c>
      <c r="B117" s="528">
        <v>3401328</v>
      </c>
      <c r="C117" s="30" t="s">
        <v>59</v>
      </c>
      <c r="D117" s="529" t="s">
        <v>216</v>
      </c>
      <c r="E117" s="115" t="s">
        <v>238</v>
      </c>
      <c r="F117" s="530">
        <v>2676623.6113013043</v>
      </c>
      <c r="G117" s="530">
        <v>1658496.6213013043</v>
      </c>
      <c r="H117" s="531">
        <v>0</v>
      </c>
      <c r="I117" s="531">
        <v>0</v>
      </c>
      <c r="J117" s="532">
        <v>0</v>
      </c>
      <c r="K117" s="533">
        <v>0</v>
      </c>
      <c r="L117" s="530">
        <v>3698768.8131142734</v>
      </c>
      <c r="M117" s="530">
        <v>0</v>
      </c>
      <c r="N117" s="531">
        <v>0</v>
      </c>
      <c r="O117" s="532">
        <v>0</v>
      </c>
      <c r="P117" s="533">
        <v>0</v>
      </c>
      <c r="Q117" s="63" t="s">
        <v>628</v>
      </c>
      <c r="R117" s="19" t="s">
        <v>628</v>
      </c>
      <c r="S117" s="19">
        <v>484411</v>
      </c>
      <c r="T117" s="19">
        <v>484411</v>
      </c>
      <c r="U117" s="469"/>
      <c r="V117" s="534">
        <v>0</v>
      </c>
      <c r="W117" s="12"/>
    </row>
    <row r="118" spans="1:23" ht="12.75" customHeight="1">
      <c r="A118" s="114">
        <v>103</v>
      </c>
      <c r="B118" s="528">
        <v>3401329</v>
      </c>
      <c r="C118" s="30" t="s">
        <v>168</v>
      </c>
      <c r="D118" s="529" t="s">
        <v>216</v>
      </c>
      <c r="E118" s="115" t="s">
        <v>238</v>
      </c>
      <c r="F118" s="530">
        <v>1748813.7884672123</v>
      </c>
      <c r="G118" s="530">
        <v>916611.05846721237</v>
      </c>
      <c r="H118" s="531">
        <v>0</v>
      </c>
      <c r="I118" s="531">
        <v>0</v>
      </c>
      <c r="J118" s="532">
        <v>0</v>
      </c>
      <c r="K118" s="533">
        <v>0</v>
      </c>
      <c r="L118" s="530">
        <v>2916493.3514874568</v>
      </c>
      <c r="M118" s="530">
        <v>0</v>
      </c>
      <c r="N118" s="531">
        <v>0</v>
      </c>
      <c r="O118" s="532">
        <v>0</v>
      </c>
      <c r="P118" s="533">
        <v>0</v>
      </c>
      <c r="Q118" s="63" t="s">
        <v>628</v>
      </c>
      <c r="R118" s="19" t="s">
        <v>628</v>
      </c>
      <c r="S118" s="19">
        <v>484411</v>
      </c>
      <c r="T118" s="19">
        <v>484411</v>
      </c>
      <c r="U118" s="469"/>
      <c r="V118" s="534">
        <v>0</v>
      </c>
      <c r="W118" s="12"/>
    </row>
    <row r="119" spans="1:23" ht="12.75" customHeight="1">
      <c r="A119" s="114">
        <v>104</v>
      </c>
      <c r="B119" s="535">
        <v>3402012</v>
      </c>
      <c r="C119" s="66" t="s">
        <v>293</v>
      </c>
      <c r="D119" s="536" t="s">
        <v>218</v>
      </c>
      <c r="E119" s="67" t="s">
        <v>238</v>
      </c>
      <c r="F119" s="537">
        <v>396607.92771790986</v>
      </c>
      <c r="G119" s="537">
        <v>265994.85771790985</v>
      </c>
      <c r="H119" s="538">
        <v>0</v>
      </c>
      <c r="I119" s="538">
        <v>0</v>
      </c>
      <c r="J119" s="539">
        <v>0</v>
      </c>
      <c r="K119" s="540">
        <v>0</v>
      </c>
      <c r="L119" s="537">
        <v>0</v>
      </c>
      <c r="M119" s="537">
        <v>0</v>
      </c>
      <c r="N119" s="538">
        <v>0</v>
      </c>
      <c r="O119" s="539">
        <v>0</v>
      </c>
      <c r="P119" s="540">
        <v>0</v>
      </c>
      <c r="Q119" s="541" t="s">
        <v>628</v>
      </c>
      <c r="R119" s="442" t="s">
        <v>628</v>
      </c>
      <c r="S119" s="442">
        <v>484411</v>
      </c>
      <c r="T119" s="442">
        <v>484411</v>
      </c>
      <c r="U119" s="469"/>
      <c r="V119" s="542">
        <v>0</v>
      </c>
    </row>
    <row r="120" spans="1:23" ht="12.75" customHeight="1">
      <c r="A120" s="114">
        <v>105</v>
      </c>
      <c r="B120" s="528">
        <v>3402013</v>
      </c>
      <c r="C120" s="30" t="s">
        <v>359</v>
      </c>
      <c r="D120" s="529" t="s">
        <v>218</v>
      </c>
      <c r="E120" s="115" t="s">
        <v>238</v>
      </c>
      <c r="F120" s="530">
        <v>0</v>
      </c>
      <c r="G120" s="530">
        <v>0</v>
      </c>
      <c r="H120" s="531">
        <v>0</v>
      </c>
      <c r="I120" s="531">
        <v>0</v>
      </c>
      <c r="J120" s="532">
        <v>0</v>
      </c>
      <c r="K120" s="533">
        <v>0</v>
      </c>
      <c r="L120" s="530">
        <v>0</v>
      </c>
      <c r="M120" s="530">
        <v>0</v>
      </c>
      <c r="N120" s="531">
        <v>0</v>
      </c>
      <c r="O120" s="532">
        <v>0</v>
      </c>
      <c r="P120" s="533">
        <v>0</v>
      </c>
      <c r="Q120" s="63" t="s">
        <v>628</v>
      </c>
      <c r="R120" s="19" t="s">
        <v>628</v>
      </c>
      <c r="S120" s="19">
        <v>484411</v>
      </c>
      <c r="T120" s="19">
        <v>484411</v>
      </c>
      <c r="U120" s="469"/>
      <c r="V120" s="534">
        <v>0</v>
      </c>
      <c r="W120" s="12"/>
    </row>
    <row r="121" spans="1:23" ht="12.75" customHeight="1">
      <c r="A121" s="114">
        <v>106</v>
      </c>
      <c r="B121" s="528">
        <v>3402014</v>
      </c>
      <c r="C121" s="30" t="s">
        <v>291</v>
      </c>
      <c r="D121" s="529" t="s">
        <v>218</v>
      </c>
      <c r="E121" s="115" t="s">
        <v>238</v>
      </c>
      <c r="F121" s="530">
        <v>7155170.2178262724</v>
      </c>
      <c r="G121" s="530">
        <v>4519762.1978262719</v>
      </c>
      <c r="H121" s="531">
        <v>0</v>
      </c>
      <c r="I121" s="531">
        <v>0</v>
      </c>
      <c r="J121" s="532">
        <v>0</v>
      </c>
      <c r="K121" s="533">
        <v>0</v>
      </c>
      <c r="L121" s="530">
        <v>4168862.4785373076</v>
      </c>
      <c r="M121" s="530">
        <v>1250658.7435611922</v>
      </c>
      <c r="N121" s="531">
        <v>0</v>
      </c>
      <c r="O121" s="532">
        <v>0</v>
      </c>
      <c r="P121" s="533">
        <v>0</v>
      </c>
      <c r="Q121" s="63" t="s">
        <v>628</v>
      </c>
      <c r="R121" s="19" t="s">
        <v>628</v>
      </c>
      <c r="S121" s="19">
        <v>484411</v>
      </c>
      <c r="T121" s="19">
        <v>484411</v>
      </c>
      <c r="U121" s="469"/>
      <c r="V121" s="534">
        <v>0</v>
      </c>
    </row>
    <row r="122" spans="1:23" ht="12.75" customHeight="1">
      <c r="A122" s="114">
        <v>107</v>
      </c>
      <c r="B122" s="528">
        <v>3402015</v>
      </c>
      <c r="C122" s="30" t="s">
        <v>75</v>
      </c>
      <c r="D122" s="529" t="s">
        <v>218</v>
      </c>
      <c r="E122" s="115" t="s">
        <v>238</v>
      </c>
      <c r="F122" s="530">
        <v>0</v>
      </c>
      <c r="G122" s="530">
        <v>0</v>
      </c>
      <c r="H122" s="531">
        <v>0</v>
      </c>
      <c r="I122" s="531">
        <v>0</v>
      </c>
      <c r="J122" s="532">
        <v>0</v>
      </c>
      <c r="K122" s="533">
        <v>0</v>
      </c>
      <c r="L122" s="530">
        <v>0</v>
      </c>
      <c r="M122" s="530">
        <v>0</v>
      </c>
      <c r="N122" s="531">
        <v>0</v>
      </c>
      <c r="O122" s="532">
        <v>0</v>
      </c>
      <c r="P122" s="533">
        <v>0</v>
      </c>
      <c r="Q122" s="63" t="s">
        <v>628</v>
      </c>
      <c r="R122" s="19" t="s">
        <v>628</v>
      </c>
      <c r="S122" s="19">
        <v>484411</v>
      </c>
      <c r="T122" s="19">
        <v>484411</v>
      </c>
      <c r="U122" s="469"/>
      <c r="V122" s="534">
        <v>0</v>
      </c>
    </row>
    <row r="123" spans="1:23" ht="12.75" customHeight="1">
      <c r="A123" s="114">
        <v>108</v>
      </c>
      <c r="B123" s="528">
        <v>3402016</v>
      </c>
      <c r="C123" s="30" t="s">
        <v>76</v>
      </c>
      <c r="D123" s="529" t="s">
        <v>218</v>
      </c>
      <c r="E123" s="115" t="s">
        <v>238</v>
      </c>
      <c r="F123" s="530">
        <v>0</v>
      </c>
      <c r="G123" s="530">
        <v>0</v>
      </c>
      <c r="H123" s="531">
        <v>0</v>
      </c>
      <c r="I123" s="531">
        <v>0</v>
      </c>
      <c r="J123" s="532">
        <v>0</v>
      </c>
      <c r="K123" s="533">
        <v>0</v>
      </c>
      <c r="L123" s="530">
        <v>0</v>
      </c>
      <c r="M123" s="530">
        <v>0</v>
      </c>
      <c r="N123" s="531">
        <v>0</v>
      </c>
      <c r="O123" s="532">
        <v>0</v>
      </c>
      <c r="P123" s="533">
        <v>0</v>
      </c>
      <c r="Q123" s="63" t="s">
        <v>628</v>
      </c>
      <c r="R123" s="19" t="s">
        <v>628</v>
      </c>
      <c r="S123" s="19">
        <v>484411</v>
      </c>
      <c r="T123" s="19">
        <v>484411</v>
      </c>
      <c r="U123" s="469"/>
      <c r="V123" s="534">
        <v>0</v>
      </c>
    </row>
    <row r="124" spans="1:23" ht="12.75" customHeight="1">
      <c r="A124" s="114">
        <v>109</v>
      </c>
      <c r="B124" s="535">
        <v>3402018</v>
      </c>
      <c r="C124" s="66" t="s">
        <v>77</v>
      </c>
      <c r="D124" s="536" t="s">
        <v>218</v>
      </c>
      <c r="E124" s="67" t="s">
        <v>238</v>
      </c>
      <c r="F124" s="537">
        <v>0</v>
      </c>
      <c r="G124" s="537">
        <v>0</v>
      </c>
      <c r="H124" s="538">
        <v>0</v>
      </c>
      <c r="I124" s="538">
        <v>0</v>
      </c>
      <c r="J124" s="539">
        <v>0</v>
      </c>
      <c r="K124" s="540">
        <v>0</v>
      </c>
      <c r="L124" s="537">
        <v>0</v>
      </c>
      <c r="M124" s="537">
        <v>0</v>
      </c>
      <c r="N124" s="538">
        <v>0</v>
      </c>
      <c r="O124" s="539">
        <v>0</v>
      </c>
      <c r="P124" s="540">
        <v>0</v>
      </c>
      <c r="Q124" s="541" t="s">
        <v>628</v>
      </c>
      <c r="R124" s="442" t="s">
        <v>628</v>
      </c>
      <c r="S124" s="442">
        <v>484411</v>
      </c>
      <c r="T124" s="442">
        <v>484411</v>
      </c>
      <c r="U124" s="469"/>
      <c r="V124" s="542">
        <v>0</v>
      </c>
    </row>
    <row r="125" spans="1:23" ht="12.75" customHeight="1">
      <c r="A125" s="114">
        <v>110</v>
      </c>
      <c r="B125" s="528">
        <v>3402020</v>
      </c>
      <c r="C125" s="30" t="s">
        <v>456</v>
      </c>
      <c r="D125" s="529" t="s">
        <v>218</v>
      </c>
      <c r="E125" s="115" t="s">
        <v>238</v>
      </c>
      <c r="F125" s="530">
        <v>0</v>
      </c>
      <c r="G125" s="530">
        <v>0</v>
      </c>
      <c r="H125" s="531">
        <v>0</v>
      </c>
      <c r="I125" s="531">
        <v>0</v>
      </c>
      <c r="J125" s="532">
        <v>0</v>
      </c>
      <c r="K125" s="533">
        <v>0</v>
      </c>
      <c r="L125" s="530">
        <v>0</v>
      </c>
      <c r="M125" s="530">
        <v>0</v>
      </c>
      <c r="N125" s="531">
        <v>0</v>
      </c>
      <c r="O125" s="532">
        <v>0</v>
      </c>
      <c r="P125" s="533">
        <v>0</v>
      </c>
      <c r="Q125" s="63" t="s">
        <v>628</v>
      </c>
      <c r="R125" s="19" t="s">
        <v>628</v>
      </c>
      <c r="S125" s="19">
        <v>484411</v>
      </c>
      <c r="T125" s="19">
        <v>484411</v>
      </c>
      <c r="U125" s="469"/>
      <c r="V125" s="534">
        <v>0</v>
      </c>
    </row>
    <row r="126" spans="1:23" ht="12.75" customHeight="1">
      <c r="A126" s="114">
        <v>111</v>
      </c>
      <c r="B126" s="528">
        <v>3403025</v>
      </c>
      <c r="C126" s="30" t="s">
        <v>281</v>
      </c>
      <c r="D126" s="529" t="s">
        <v>219</v>
      </c>
      <c r="E126" s="115" t="s">
        <v>238</v>
      </c>
      <c r="F126" s="530">
        <v>3094414.5096000438</v>
      </c>
      <c r="G126" s="530">
        <v>1645546.3196000438</v>
      </c>
      <c r="H126" s="531">
        <v>0</v>
      </c>
      <c r="I126" s="531">
        <v>0</v>
      </c>
      <c r="J126" s="532">
        <v>0</v>
      </c>
      <c r="K126" s="533">
        <v>0</v>
      </c>
      <c r="L126" s="530">
        <v>199487.16803728626</v>
      </c>
      <c r="M126" s="530">
        <v>59846.150411185874</v>
      </c>
      <c r="N126" s="531">
        <v>0</v>
      </c>
      <c r="O126" s="532">
        <v>0</v>
      </c>
      <c r="P126" s="533">
        <v>0</v>
      </c>
      <c r="Q126" s="63" t="s">
        <v>628</v>
      </c>
      <c r="R126" s="19" t="s">
        <v>628</v>
      </c>
      <c r="S126" s="19">
        <v>484411</v>
      </c>
      <c r="T126" s="19">
        <v>484411</v>
      </c>
      <c r="U126" s="469"/>
      <c r="V126" s="534">
        <v>0</v>
      </c>
    </row>
    <row r="127" spans="1:23" ht="12.75" customHeight="1">
      <c r="A127" s="114">
        <v>112</v>
      </c>
      <c r="B127" s="528">
        <v>3403026</v>
      </c>
      <c r="C127" s="30" t="s">
        <v>78</v>
      </c>
      <c r="D127" s="529" t="s">
        <v>220</v>
      </c>
      <c r="E127" s="115" t="s">
        <v>238</v>
      </c>
      <c r="F127" s="530">
        <v>10380873.193005338</v>
      </c>
      <c r="G127" s="530">
        <v>6355337.0270047393</v>
      </c>
      <c r="H127" s="531">
        <v>0</v>
      </c>
      <c r="I127" s="531">
        <v>0</v>
      </c>
      <c r="J127" s="532">
        <v>6355337</v>
      </c>
      <c r="K127" s="533">
        <v>0</v>
      </c>
      <c r="L127" s="530">
        <v>2158766.6071539274</v>
      </c>
      <c r="M127" s="530">
        <v>647629.98214617826</v>
      </c>
      <c r="N127" s="531">
        <v>0</v>
      </c>
      <c r="O127" s="532">
        <v>647630</v>
      </c>
      <c r="P127" s="533">
        <v>0</v>
      </c>
      <c r="Q127" s="63" t="s">
        <v>628</v>
      </c>
      <c r="R127" s="19" t="s">
        <v>628</v>
      </c>
      <c r="S127" s="19">
        <v>484411</v>
      </c>
      <c r="T127" s="19">
        <v>-163219</v>
      </c>
      <c r="U127" s="469"/>
      <c r="V127" s="534">
        <v>0</v>
      </c>
    </row>
    <row r="128" spans="1:23" ht="12.75" customHeight="1">
      <c r="A128" s="114">
        <v>113</v>
      </c>
      <c r="B128" s="528">
        <v>3404004</v>
      </c>
      <c r="C128" s="30" t="s">
        <v>179</v>
      </c>
      <c r="D128" s="529" t="s">
        <v>214</v>
      </c>
      <c r="E128" s="115" t="s">
        <v>238</v>
      </c>
      <c r="F128" s="530">
        <v>0</v>
      </c>
      <c r="G128" s="530">
        <v>0</v>
      </c>
      <c r="H128" s="531">
        <v>0</v>
      </c>
      <c r="I128" s="531">
        <v>0</v>
      </c>
      <c r="J128" s="532">
        <v>0</v>
      </c>
      <c r="K128" s="533">
        <v>0</v>
      </c>
      <c r="L128" s="530">
        <v>0</v>
      </c>
      <c r="M128" s="530">
        <v>0</v>
      </c>
      <c r="N128" s="531">
        <v>0</v>
      </c>
      <c r="O128" s="532">
        <v>0</v>
      </c>
      <c r="P128" s="533">
        <v>0</v>
      </c>
      <c r="Q128" s="63" t="s">
        <v>628</v>
      </c>
      <c r="R128" s="19" t="s">
        <v>628</v>
      </c>
      <c r="S128" s="19">
        <v>484411</v>
      </c>
      <c r="T128" s="19">
        <v>484411</v>
      </c>
      <c r="U128" s="469"/>
      <c r="V128" s="534">
        <v>0</v>
      </c>
    </row>
    <row r="129" spans="1:22" ht="12.75" customHeight="1">
      <c r="A129" s="114">
        <v>114</v>
      </c>
      <c r="B129" s="535">
        <v>3404007</v>
      </c>
      <c r="C129" s="66" t="s">
        <v>180</v>
      </c>
      <c r="D129" s="536" t="s">
        <v>221</v>
      </c>
      <c r="E129" s="67" t="s">
        <v>238</v>
      </c>
      <c r="F129" s="537">
        <v>15866.113854613466</v>
      </c>
      <c r="G129" s="537">
        <v>0</v>
      </c>
      <c r="H129" s="538">
        <v>0</v>
      </c>
      <c r="I129" s="538">
        <v>745</v>
      </c>
      <c r="J129" s="539">
        <v>0</v>
      </c>
      <c r="K129" s="540">
        <v>0</v>
      </c>
      <c r="L129" s="537">
        <v>0</v>
      </c>
      <c r="M129" s="537">
        <v>0</v>
      </c>
      <c r="N129" s="538">
        <v>0</v>
      </c>
      <c r="O129" s="539">
        <v>0</v>
      </c>
      <c r="P129" s="540">
        <v>0</v>
      </c>
      <c r="Q129" s="541" t="s">
        <v>628</v>
      </c>
      <c r="R129" s="442" t="s">
        <v>628</v>
      </c>
      <c r="S129" s="442">
        <v>484411</v>
      </c>
      <c r="T129" s="442">
        <v>484411</v>
      </c>
      <c r="U129" s="469"/>
      <c r="V129" s="542">
        <v>0</v>
      </c>
    </row>
    <row r="130" spans="1:22" ht="12.75" customHeight="1">
      <c r="A130" s="114">
        <v>115</v>
      </c>
      <c r="B130" s="528">
        <v>3404014</v>
      </c>
      <c r="C130" s="30" t="s">
        <v>79</v>
      </c>
      <c r="D130" s="529" t="s">
        <v>221</v>
      </c>
      <c r="E130" s="115" t="s">
        <v>238</v>
      </c>
      <c r="F130" s="530">
        <v>1649.0466564631581</v>
      </c>
      <c r="G130" s="530">
        <v>0</v>
      </c>
      <c r="H130" s="531">
        <v>0</v>
      </c>
      <c r="I130" s="531">
        <v>44</v>
      </c>
      <c r="J130" s="532">
        <v>0</v>
      </c>
      <c r="K130" s="533">
        <v>0</v>
      </c>
      <c r="L130" s="530">
        <v>0</v>
      </c>
      <c r="M130" s="530">
        <v>0</v>
      </c>
      <c r="N130" s="531">
        <v>0</v>
      </c>
      <c r="O130" s="532">
        <v>0</v>
      </c>
      <c r="P130" s="533">
        <v>0</v>
      </c>
      <c r="Q130" s="63" t="s">
        <v>628</v>
      </c>
      <c r="R130" s="19" t="s">
        <v>628</v>
      </c>
      <c r="S130" s="19">
        <v>484411</v>
      </c>
      <c r="T130" s="19">
        <v>484411</v>
      </c>
      <c r="U130" s="469"/>
      <c r="V130" s="534">
        <v>0</v>
      </c>
    </row>
    <row r="131" spans="1:22" ht="12.75" customHeight="1">
      <c r="A131" s="114">
        <v>116</v>
      </c>
      <c r="B131" s="528">
        <v>3404016</v>
      </c>
      <c r="C131" s="30" t="s">
        <v>80</v>
      </c>
      <c r="D131" s="529" t="s">
        <v>221</v>
      </c>
      <c r="E131" s="115" t="s">
        <v>238</v>
      </c>
      <c r="F131" s="530">
        <v>0</v>
      </c>
      <c r="G131" s="530">
        <v>0</v>
      </c>
      <c r="H131" s="531">
        <v>0</v>
      </c>
      <c r="I131" s="531">
        <v>0</v>
      </c>
      <c r="J131" s="532">
        <v>0</v>
      </c>
      <c r="K131" s="533">
        <v>0</v>
      </c>
      <c r="L131" s="530">
        <v>0</v>
      </c>
      <c r="M131" s="530">
        <v>0</v>
      </c>
      <c r="N131" s="531">
        <v>0</v>
      </c>
      <c r="O131" s="532">
        <v>0</v>
      </c>
      <c r="P131" s="533">
        <v>0</v>
      </c>
      <c r="Q131" s="63" t="s">
        <v>628</v>
      </c>
      <c r="R131" s="19" t="s">
        <v>628</v>
      </c>
      <c r="S131" s="19">
        <v>484411</v>
      </c>
      <c r="T131" s="19">
        <v>484411</v>
      </c>
      <c r="U131" s="469"/>
      <c r="V131" s="534">
        <v>0</v>
      </c>
    </row>
    <row r="132" spans="1:22" ht="12.75" customHeight="1">
      <c r="A132" s="114">
        <v>117</v>
      </c>
      <c r="B132" s="528">
        <v>3404024</v>
      </c>
      <c r="C132" s="30" t="s">
        <v>598</v>
      </c>
      <c r="D132" s="529" t="s">
        <v>221</v>
      </c>
      <c r="E132" s="115" t="s">
        <v>238</v>
      </c>
      <c r="F132" s="530">
        <v>0</v>
      </c>
      <c r="G132" s="530">
        <v>0</v>
      </c>
      <c r="H132" s="531">
        <v>0</v>
      </c>
      <c r="I132" s="531">
        <v>0</v>
      </c>
      <c r="J132" s="532">
        <v>0</v>
      </c>
      <c r="K132" s="533">
        <v>0</v>
      </c>
      <c r="L132" s="530">
        <v>0</v>
      </c>
      <c r="M132" s="530">
        <v>0</v>
      </c>
      <c r="N132" s="531">
        <v>0</v>
      </c>
      <c r="O132" s="532">
        <v>0</v>
      </c>
      <c r="P132" s="533">
        <v>0</v>
      </c>
      <c r="Q132" s="63" t="s">
        <v>628</v>
      </c>
      <c r="R132" s="19" t="s">
        <v>628</v>
      </c>
      <c r="S132" s="19">
        <v>484411</v>
      </c>
      <c r="T132" s="19">
        <v>484411</v>
      </c>
      <c r="U132" s="469"/>
      <c r="V132" s="534">
        <v>0</v>
      </c>
    </row>
    <row r="133" spans="1:22" ht="12.75" customHeight="1">
      <c r="A133" s="114">
        <v>118</v>
      </c>
      <c r="B133" s="528">
        <v>3404023</v>
      </c>
      <c r="C133" s="30" t="s">
        <v>81</v>
      </c>
      <c r="D133" s="529" t="s">
        <v>214</v>
      </c>
      <c r="E133" s="115" t="s">
        <v>238</v>
      </c>
      <c r="F133" s="530">
        <v>0</v>
      </c>
      <c r="G133" s="530">
        <v>0</v>
      </c>
      <c r="H133" s="531">
        <v>0</v>
      </c>
      <c r="I133" s="531">
        <v>0</v>
      </c>
      <c r="J133" s="532">
        <v>0</v>
      </c>
      <c r="K133" s="533">
        <v>0</v>
      </c>
      <c r="L133" s="530">
        <v>0</v>
      </c>
      <c r="M133" s="530">
        <v>0</v>
      </c>
      <c r="N133" s="531">
        <v>0</v>
      </c>
      <c r="O133" s="532">
        <v>0</v>
      </c>
      <c r="P133" s="533">
        <v>0</v>
      </c>
      <c r="Q133" s="63" t="s">
        <v>628</v>
      </c>
      <c r="R133" s="19" t="s">
        <v>628</v>
      </c>
      <c r="S133" s="19">
        <v>484411</v>
      </c>
      <c r="T133" s="19">
        <v>484411</v>
      </c>
      <c r="U133" s="469"/>
      <c r="V133" s="534">
        <v>0</v>
      </c>
    </row>
    <row r="134" spans="1:22" ht="12.75" customHeight="1">
      <c r="A134" s="114">
        <v>119</v>
      </c>
      <c r="B134" s="535">
        <v>3404025</v>
      </c>
      <c r="C134" s="66" t="s">
        <v>82</v>
      </c>
      <c r="D134" s="536" t="s">
        <v>214</v>
      </c>
      <c r="E134" s="67" t="s">
        <v>238</v>
      </c>
      <c r="F134" s="537">
        <v>0</v>
      </c>
      <c r="G134" s="537">
        <v>0</v>
      </c>
      <c r="H134" s="538">
        <v>0</v>
      </c>
      <c r="I134" s="538">
        <v>0</v>
      </c>
      <c r="J134" s="539">
        <v>0</v>
      </c>
      <c r="K134" s="540">
        <v>0</v>
      </c>
      <c r="L134" s="537">
        <v>0</v>
      </c>
      <c r="M134" s="537">
        <v>0</v>
      </c>
      <c r="N134" s="538">
        <v>0</v>
      </c>
      <c r="O134" s="539">
        <v>0</v>
      </c>
      <c r="P134" s="540">
        <v>0</v>
      </c>
      <c r="Q134" s="541" t="s">
        <v>628</v>
      </c>
      <c r="R134" s="442" t="s">
        <v>628</v>
      </c>
      <c r="S134" s="442">
        <v>484411</v>
      </c>
      <c r="T134" s="442">
        <v>484411</v>
      </c>
      <c r="U134" s="469"/>
      <c r="V134" s="542">
        <v>0</v>
      </c>
    </row>
    <row r="135" spans="1:22" ht="12.75" customHeight="1">
      <c r="A135" s="114">
        <v>120</v>
      </c>
      <c r="B135" s="528">
        <v>3404026</v>
      </c>
      <c r="C135" s="30" t="s">
        <v>83</v>
      </c>
      <c r="D135" s="529" t="s">
        <v>214</v>
      </c>
      <c r="E135" s="115" t="s">
        <v>238</v>
      </c>
      <c r="F135" s="530">
        <v>0</v>
      </c>
      <c r="G135" s="530">
        <v>0</v>
      </c>
      <c r="H135" s="531">
        <v>0</v>
      </c>
      <c r="I135" s="531">
        <v>0</v>
      </c>
      <c r="J135" s="532">
        <v>0</v>
      </c>
      <c r="K135" s="533">
        <v>0</v>
      </c>
      <c r="L135" s="530">
        <v>0</v>
      </c>
      <c r="M135" s="530">
        <v>0</v>
      </c>
      <c r="N135" s="531">
        <v>0</v>
      </c>
      <c r="O135" s="532">
        <v>0</v>
      </c>
      <c r="P135" s="533">
        <v>0</v>
      </c>
      <c r="Q135" s="63" t="s">
        <v>628</v>
      </c>
      <c r="R135" s="19" t="s">
        <v>628</v>
      </c>
      <c r="S135" s="19">
        <v>484411</v>
      </c>
      <c r="T135" s="19">
        <v>484411</v>
      </c>
      <c r="U135" s="469"/>
      <c r="V135" s="534">
        <v>0</v>
      </c>
    </row>
    <row r="136" spans="1:22" ht="12.75" customHeight="1">
      <c r="A136" s="114">
        <v>121</v>
      </c>
      <c r="B136" s="528">
        <v>3404027</v>
      </c>
      <c r="C136" s="30" t="s">
        <v>455</v>
      </c>
      <c r="D136" s="529" t="s">
        <v>214</v>
      </c>
      <c r="E136" s="115" t="s">
        <v>238</v>
      </c>
      <c r="F136" s="530">
        <v>0</v>
      </c>
      <c r="G136" s="530">
        <v>0</v>
      </c>
      <c r="H136" s="531">
        <v>0</v>
      </c>
      <c r="I136" s="531">
        <v>0</v>
      </c>
      <c r="J136" s="532">
        <v>0</v>
      </c>
      <c r="K136" s="533">
        <v>0</v>
      </c>
      <c r="L136" s="530">
        <v>0</v>
      </c>
      <c r="M136" s="530">
        <v>0</v>
      </c>
      <c r="N136" s="531">
        <v>0</v>
      </c>
      <c r="O136" s="532">
        <v>0</v>
      </c>
      <c r="P136" s="533">
        <v>0</v>
      </c>
      <c r="Q136" s="63" t="s">
        <v>628</v>
      </c>
      <c r="R136" s="19" t="s">
        <v>628</v>
      </c>
      <c r="S136" s="19">
        <v>484411</v>
      </c>
      <c r="T136" s="19">
        <v>484411</v>
      </c>
      <c r="U136" s="469"/>
      <c r="V136" s="534">
        <v>0</v>
      </c>
    </row>
    <row r="137" spans="1:22" ht="12.75" customHeight="1">
      <c r="A137" s="114">
        <v>122</v>
      </c>
      <c r="B137" s="528">
        <v>3404029</v>
      </c>
      <c r="C137" s="30" t="s">
        <v>473</v>
      </c>
      <c r="D137" s="529" t="s">
        <v>214</v>
      </c>
      <c r="E137" s="115" t="s">
        <v>238</v>
      </c>
      <c r="F137" s="530">
        <v>0</v>
      </c>
      <c r="G137" s="530">
        <v>0</v>
      </c>
      <c r="H137" s="531">
        <v>0</v>
      </c>
      <c r="I137" s="531">
        <v>0</v>
      </c>
      <c r="J137" s="532">
        <v>0</v>
      </c>
      <c r="K137" s="533">
        <v>0</v>
      </c>
      <c r="L137" s="530">
        <v>0</v>
      </c>
      <c r="M137" s="530">
        <v>0</v>
      </c>
      <c r="N137" s="531">
        <v>0</v>
      </c>
      <c r="O137" s="532">
        <v>0</v>
      </c>
      <c r="P137" s="533">
        <v>0</v>
      </c>
      <c r="Q137" s="63" t="s">
        <v>628</v>
      </c>
      <c r="R137" s="19" t="s">
        <v>628</v>
      </c>
      <c r="S137" s="19">
        <v>484411</v>
      </c>
      <c r="T137" s="19">
        <v>484411</v>
      </c>
      <c r="U137" s="469"/>
      <c r="V137" s="534">
        <v>0</v>
      </c>
    </row>
    <row r="138" spans="1:22" ht="12.75" customHeight="1">
      <c r="A138" s="114">
        <v>123</v>
      </c>
      <c r="B138" s="528">
        <v>3404028</v>
      </c>
      <c r="C138" s="30" t="s">
        <v>599</v>
      </c>
      <c r="D138" s="529" t="s">
        <v>214</v>
      </c>
      <c r="E138" s="115" t="s">
        <v>238</v>
      </c>
      <c r="F138" s="530">
        <v>0</v>
      </c>
      <c r="G138" s="530">
        <v>0</v>
      </c>
      <c r="H138" s="531">
        <v>0</v>
      </c>
      <c r="I138" s="531">
        <v>0</v>
      </c>
      <c r="J138" s="532">
        <v>0</v>
      </c>
      <c r="K138" s="533">
        <v>0</v>
      </c>
      <c r="L138" s="530">
        <v>0</v>
      </c>
      <c r="M138" s="530">
        <v>0</v>
      </c>
      <c r="N138" s="531">
        <v>0</v>
      </c>
      <c r="O138" s="532">
        <v>0</v>
      </c>
      <c r="P138" s="533">
        <v>0</v>
      </c>
      <c r="Q138" s="63" t="s">
        <v>628</v>
      </c>
      <c r="R138" s="19" t="s">
        <v>628</v>
      </c>
      <c r="S138" s="19">
        <v>484411</v>
      </c>
      <c r="T138" s="19">
        <v>484411</v>
      </c>
      <c r="U138" s="469"/>
      <c r="V138" s="534">
        <v>0</v>
      </c>
    </row>
    <row r="139" spans="1:22" ht="12.75" customHeight="1">
      <c r="A139" s="114">
        <v>124</v>
      </c>
      <c r="B139" s="535">
        <v>3404030</v>
      </c>
      <c r="C139" s="66" t="s">
        <v>474</v>
      </c>
      <c r="D139" s="536" t="s">
        <v>214</v>
      </c>
      <c r="E139" s="67" t="s">
        <v>238</v>
      </c>
      <c r="F139" s="537">
        <v>0</v>
      </c>
      <c r="G139" s="537">
        <v>0</v>
      </c>
      <c r="H139" s="538">
        <v>0</v>
      </c>
      <c r="I139" s="538">
        <v>0</v>
      </c>
      <c r="J139" s="539">
        <v>0</v>
      </c>
      <c r="K139" s="540">
        <v>0</v>
      </c>
      <c r="L139" s="537">
        <v>0</v>
      </c>
      <c r="M139" s="537">
        <v>0</v>
      </c>
      <c r="N139" s="538">
        <v>0</v>
      </c>
      <c r="O139" s="539">
        <v>0</v>
      </c>
      <c r="P139" s="540">
        <v>0</v>
      </c>
      <c r="Q139" s="541" t="s">
        <v>628</v>
      </c>
      <c r="R139" s="442" t="s">
        <v>628</v>
      </c>
      <c r="S139" s="442">
        <v>484411</v>
      </c>
      <c r="T139" s="442">
        <v>484411</v>
      </c>
      <c r="U139" s="469"/>
      <c r="V139" s="542">
        <v>0</v>
      </c>
    </row>
    <row r="140" spans="1:22" ht="12.75" customHeight="1">
      <c r="A140" s="114">
        <v>125</v>
      </c>
      <c r="B140" s="528"/>
      <c r="C140" s="30"/>
      <c r="D140" s="529"/>
      <c r="E140" s="115"/>
      <c r="F140" s="530"/>
      <c r="G140" s="530"/>
      <c r="H140" s="531"/>
      <c r="I140" s="531"/>
      <c r="J140" s="532"/>
      <c r="K140" s="533"/>
      <c r="L140" s="530"/>
      <c r="M140" s="530"/>
      <c r="N140" s="531"/>
      <c r="O140" s="532"/>
      <c r="P140" s="533"/>
      <c r="Q140" s="63"/>
      <c r="R140" s="19"/>
      <c r="S140" s="19"/>
      <c r="T140" s="19"/>
      <c r="U140" s="469"/>
      <c r="V140" s="534"/>
    </row>
    <row r="141" spans="1:22" ht="12.75" customHeight="1">
      <c r="A141" s="114">
        <v>126</v>
      </c>
      <c r="B141" s="528"/>
      <c r="C141" s="30"/>
      <c r="D141" s="529"/>
      <c r="E141" s="115"/>
      <c r="F141" s="530"/>
      <c r="G141" s="530"/>
      <c r="H141" s="531"/>
      <c r="I141" s="531"/>
      <c r="J141" s="532"/>
      <c r="K141" s="533"/>
      <c r="L141" s="530"/>
      <c r="M141" s="530"/>
      <c r="N141" s="531"/>
      <c r="O141" s="532"/>
      <c r="P141" s="533"/>
      <c r="Q141" s="63"/>
      <c r="R141" s="19"/>
      <c r="S141" s="19"/>
      <c r="T141" s="19"/>
      <c r="U141" s="469"/>
      <c r="V141" s="534"/>
    </row>
    <row r="142" spans="1:22" ht="12.75" customHeight="1">
      <c r="A142" s="114">
        <v>127</v>
      </c>
      <c r="B142" s="528"/>
      <c r="C142" s="30"/>
      <c r="D142" s="529"/>
      <c r="E142" s="115"/>
      <c r="F142" s="530"/>
      <c r="G142" s="530"/>
      <c r="H142" s="531"/>
      <c r="I142" s="531"/>
      <c r="J142" s="532"/>
      <c r="K142" s="533"/>
      <c r="L142" s="530"/>
      <c r="M142" s="530"/>
      <c r="N142" s="531"/>
      <c r="O142" s="532"/>
      <c r="P142" s="533"/>
      <c r="Q142" s="63"/>
      <c r="R142" s="19"/>
      <c r="S142" s="19"/>
      <c r="T142" s="19"/>
      <c r="U142" s="469"/>
      <c r="V142" s="534"/>
    </row>
    <row r="143" spans="1:22" ht="12.75" customHeight="1">
      <c r="A143" s="114">
        <v>128</v>
      </c>
      <c r="B143" s="528"/>
      <c r="C143" s="30"/>
      <c r="D143" s="529"/>
      <c r="E143" s="115"/>
      <c r="F143" s="530"/>
      <c r="G143" s="530"/>
      <c r="H143" s="531"/>
      <c r="I143" s="531"/>
      <c r="J143" s="532"/>
      <c r="K143" s="533"/>
      <c r="L143" s="530"/>
      <c r="M143" s="530"/>
      <c r="N143" s="531"/>
      <c r="O143" s="532"/>
      <c r="P143" s="533"/>
      <c r="Q143" s="63"/>
      <c r="R143" s="19"/>
      <c r="S143" s="19"/>
      <c r="T143" s="19"/>
      <c r="U143" s="469"/>
      <c r="V143" s="534"/>
    </row>
    <row r="144" spans="1:22" ht="12.75" customHeight="1" thickBot="1">
      <c r="A144" s="114">
        <v>129</v>
      </c>
      <c r="B144" s="535"/>
      <c r="C144" s="66"/>
      <c r="D144" s="536"/>
      <c r="E144" s="67"/>
      <c r="F144" s="537"/>
      <c r="G144" s="537"/>
      <c r="H144" s="538"/>
      <c r="I144" s="538"/>
      <c r="J144" s="539"/>
      <c r="K144" s="543"/>
      <c r="L144" s="537"/>
      <c r="M144" s="537"/>
      <c r="N144" s="538"/>
      <c r="O144" s="539"/>
      <c r="P144" s="543"/>
      <c r="Q144" s="541"/>
      <c r="R144" s="442"/>
      <c r="S144" s="442"/>
      <c r="T144" s="442"/>
      <c r="U144" s="469"/>
      <c r="V144" s="544"/>
    </row>
    <row r="145" spans="1:44" ht="12.75" customHeight="1">
      <c r="A145" s="114"/>
      <c r="B145" s="461"/>
      <c r="C145" s="29"/>
      <c r="D145" s="545"/>
      <c r="E145" s="545"/>
      <c r="F145" s="546"/>
      <c r="G145" s="547"/>
      <c r="H145" s="547"/>
      <c r="I145" s="546"/>
      <c r="J145" s="548"/>
      <c r="K145" s="549"/>
      <c r="L145" s="164"/>
      <c r="M145" s="164"/>
      <c r="N145" s="550"/>
      <c r="O145" s="519"/>
      <c r="P145" s="70"/>
      <c r="Q145" s="551"/>
      <c r="R145" s="19"/>
      <c r="S145" s="30"/>
      <c r="T145" s="30"/>
      <c r="U145" s="504"/>
      <c r="V145" s="550"/>
    </row>
    <row r="146" spans="1:44" ht="12.75" customHeight="1" thickBot="1">
      <c r="A146" s="439"/>
      <c r="B146" s="461"/>
      <c r="C146" s="30" t="s">
        <v>181</v>
      </c>
      <c r="D146" s="552"/>
      <c r="E146" s="552"/>
      <c r="F146" s="552">
        <v>2088977026.2074974</v>
      </c>
      <c r="G146" s="552">
        <v>1143754995.0473075</v>
      </c>
      <c r="H146" s="552">
        <v>49714797</v>
      </c>
      <c r="I146" s="552">
        <v>9626830</v>
      </c>
      <c r="J146" s="552">
        <v>396233783</v>
      </c>
      <c r="K146" s="552">
        <v>469806386.57388836</v>
      </c>
      <c r="L146" s="552">
        <v>1219423722.5193255</v>
      </c>
      <c r="M146" s="552">
        <v>360032728.03212738</v>
      </c>
      <c r="N146" s="552">
        <v>14600975</v>
      </c>
      <c r="O146" s="552">
        <v>143452137</v>
      </c>
      <c r="P146" s="552">
        <v>169608132.62680057</v>
      </c>
      <c r="Q146" s="552">
        <v>0</v>
      </c>
      <c r="R146" s="552">
        <v>0</v>
      </c>
      <c r="S146" s="552">
        <v>60551375</v>
      </c>
      <c r="T146" s="552">
        <v>-82900762</v>
      </c>
      <c r="U146" s="552"/>
      <c r="V146" s="552">
        <v>639414519.20068884</v>
      </c>
    </row>
    <row r="147" spans="1:44" ht="12.75" customHeight="1">
      <c r="A147" s="19"/>
      <c r="B147" s="68"/>
      <c r="C147" s="30"/>
      <c r="D147" s="69"/>
      <c r="E147" s="69"/>
      <c r="F147" s="30"/>
      <c r="G147" s="30"/>
      <c r="H147" s="30"/>
      <c r="I147" s="30"/>
      <c r="J147" s="30"/>
      <c r="K147" s="70"/>
      <c r="L147" s="71"/>
      <c r="M147" s="71"/>
      <c r="N147" s="71"/>
      <c r="O147" s="30"/>
      <c r="P147" s="70"/>
      <c r="Q147" s="70"/>
      <c r="R147" s="70"/>
      <c r="S147" s="30"/>
      <c r="T147" s="30"/>
      <c r="U147" s="504"/>
      <c r="V147" s="30"/>
    </row>
    <row r="148" spans="1:44" ht="13">
      <c r="A148" s="19"/>
      <c r="B148" s="68"/>
      <c r="C148" s="30"/>
      <c r="D148" s="69"/>
      <c r="E148" s="69"/>
      <c r="F148" s="63"/>
      <c r="G148" s="30"/>
      <c r="H148" s="30"/>
      <c r="I148" s="30"/>
      <c r="J148" s="30"/>
      <c r="K148" s="70"/>
      <c r="L148" s="63"/>
      <c r="M148" s="71"/>
      <c r="N148" s="71"/>
      <c r="O148" s="30"/>
      <c r="P148" s="70"/>
      <c r="Q148" s="70"/>
      <c r="R148" s="70"/>
      <c r="S148" s="30"/>
      <c r="T148" s="30"/>
      <c r="U148" s="504"/>
      <c r="V148" s="30"/>
    </row>
    <row r="149" spans="1:44" ht="13">
      <c r="A149" s="19"/>
      <c r="B149" s="68"/>
      <c r="C149" s="30"/>
      <c r="D149" s="30" t="s">
        <v>216</v>
      </c>
      <c r="E149" s="69"/>
      <c r="F149" s="63">
        <v>10605026.79800448</v>
      </c>
      <c r="G149" s="63">
        <v>6313244.5680044815</v>
      </c>
      <c r="H149" s="63">
        <v>0</v>
      </c>
      <c r="I149" s="63">
        <v>0</v>
      </c>
      <c r="J149" s="63">
        <v>0</v>
      </c>
      <c r="K149" s="553">
        <v>0</v>
      </c>
      <c r="L149" s="63">
        <v>24470530.323724013</v>
      </c>
      <c r="M149" s="19">
        <v>0</v>
      </c>
      <c r="N149" s="19">
        <v>0</v>
      </c>
      <c r="O149" s="63">
        <v>0</v>
      </c>
      <c r="P149" s="553">
        <v>0</v>
      </c>
      <c r="Q149" s="553">
        <v>0</v>
      </c>
      <c r="R149" s="553">
        <v>0</v>
      </c>
      <c r="S149" s="553">
        <v>6297343</v>
      </c>
      <c r="T149" s="553">
        <v>6297343</v>
      </c>
      <c r="U149" s="469"/>
      <c r="V149" s="19"/>
      <c r="AA149" s="217"/>
      <c r="AB149" s="217"/>
      <c r="AC149" s="217"/>
      <c r="AD149" s="217"/>
      <c r="AE149" s="217"/>
      <c r="AF149" s="217"/>
      <c r="AG149" s="217"/>
      <c r="AH149" s="217"/>
      <c r="AI149" s="217"/>
      <c r="AJ149" s="217"/>
      <c r="AK149" s="217"/>
      <c r="AL149" s="217"/>
      <c r="AM149" s="217"/>
      <c r="AN149" s="217"/>
      <c r="AO149" s="217"/>
      <c r="AP149" s="217"/>
      <c r="AQ149" s="217"/>
      <c r="AR149" s="217"/>
    </row>
    <row r="150" spans="1:44" ht="13" customHeight="1">
      <c r="A150" s="557" t="s">
        <v>203</v>
      </c>
      <c r="B150" s="557"/>
      <c r="C150" s="557"/>
      <c r="D150" s="30" t="s">
        <v>213</v>
      </c>
      <c r="E150" s="69"/>
      <c r="F150" s="63">
        <v>1024175264.6580629</v>
      </c>
      <c r="G150" s="63">
        <v>555910905.5738883</v>
      </c>
      <c r="H150" s="63">
        <v>49714797</v>
      </c>
      <c r="I150" s="63">
        <v>9626041</v>
      </c>
      <c r="J150" s="63">
        <v>26763681</v>
      </c>
      <c r="K150" s="553">
        <v>469806386.57388836</v>
      </c>
      <c r="L150" s="63">
        <v>601512191.35329223</v>
      </c>
      <c r="M150" s="19">
        <v>193526200.62680057</v>
      </c>
      <c r="N150" s="19">
        <v>14600975</v>
      </c>
      <c r="O150" s="63">
        <v>9317093</v>
      </c>
      <c r="P150" s="553">
        <v>169608132.62680057</v>
      </c>
      <c r="Q150" s="553">
        <v>0</v>
      </c>
      <c r="R150" s="553">
        <v>0</v>
      </c>
      <c r="S150" s="553">
        <v>21314084</v>
      </c>
      <c r="T150" s="553">
        <v>11996991</v>
      </c>
      <c r="U150" s="19"/>
      <c r="V150" s="19"/>
    </row>
    <row r="151" spans="1:44" ht="13">
      <c r="A151" s="557"/>
      <c r="B151" s="557"/>
      <c r="C151" s="557"/>
      <c r="D151" s="30" t="s">
        <v>212</v>
      </c>
      <c r="E151" s="69"/>
      <c r="F151" s="63">
        <v>639219840.95351624</v>
      </c>
      <c r="G151" s="63">
        <v>363114762.43865198</v>
      </c>
      <c r="H151" s="63">
        <v>0</v>
      </c>
      <c r="I151" s="63">
        <v>0</v>
      </c>
      <c r="J151" s="63">
        <v>363114765</v>
      </c>
      <c r="K151" s="553">
        <v>0</v>
      </c>
      <c r="L151" s="63">
        <v>429983196.3224684</v>
      </c>
      <c r="M151" s="19">
        <v>133487415.50892045</v>
      </c>
      <c r="N151" s="19">
        <v>0</v>
      </c>
      <c r="O151" s="63">
        <v>133487414</v>
      </c>
      <c r="P151" s="553">
        <v>0</v>
      </c>
      <c r="Q151" s="553">
        <v>0</v>
      </c>
      <c r="R151" s="553">
        <v>0</v>
      </c>
      <c r="S151" s="553">
        <v>16469974</v>
      </c>
      <c r="T151" s="553">
        <v>-117017440</v>
      </c>
      <c r="U151" s="19"/>
      <c r="V151" s="19"/>
    </row>
    <row r="152" spans="1:44" ht="13">
      <c r="A152" s="19"/>
      <c r="B152" s="68"/>
      <c r="C152" s="30"/>
      <c r="D152" s="30" t="s">
        <v>217</v>
      </c>
      <c r="E152" s="69"/>
      <c r="F152" s="63">
        <v>9260183.3377276063</v>
      </c>
      <c r="G152" s="63">
        <v>6384847.5677276067</v>
      </c>
      <c r="H152" s="63">
        <v>0</v>
      </c>
      <c r="I152" s="63">
        <v>0</v>
      </c>
      <c r="J152" s="63">
        <v>0</v>
      </c>
      <c r="K152" s="553">
        <v>0</v>
      </c>
      <c r="L152" s="63">
        <v>13593202.395547047</v>
      </c>
      <c r="M152" s="19">
        <v>0</v>
      </c>
      <c r="N152" s="19">
        <v>0</v>
      </c>
      <c r="O152" s="63">
        <v>0</v>
      </c>
      <c r="P152" s="553">
        <v>0</v>
      </c>
      <c r="Q152" s="553">
        <v>0</v>
      </c>
      <c r="R152" s="553">
        <v>0</v>
      </c>
      <c r="S152" s="553">
        <v>2906466</v>
      </c>
      <c r="T152" s="553">
        <v>2906466</v>
      </c>
      <c r="U152" s="19"/>
      <c r="V152" s="19"/>
      <c r="AA152" s="217"/>
      <c r="AB152" s="217"/>
      <c r="AC152" s="217"/>
      <c r="AD152" s="217"/>
      <c r="AE152" s="217"/>
      <c r="AF152" s="217"/>
      <c r="AG152" s="217"/>
      <c r="AH152" s="217"/>
      <c r="AI152" s="217"/>
      <c r="AJ152" s="217"/>
      <c r="AK152" s="217"/>
      <c r="AL152" s="217"/>
      <c r="AM152" s="217"/>
      <c r="AN152" s="217"/>
      <c r="AO152" s="217"/>
      <c r="AP152" s="217"/>
      <c r="AQ152" s="217"/>
      <c r="AR152" s="217"/>
    </row>
    <row r="153" spans="1:44" ht="12.75" customHeight="1">
      <c r="A153" s="19"/>
      <c r="B153" s="68"/>
      <c r="C153" s="30"/>
      <c r="D153" s="30" t="s">
        <v>214</v>
      </c>
      <c r="E153" s="69"/>
      <c r="F153" s="63">
        <v>227156589.53749231</v>
      </c>
      <c r="G153" s="63">
        <v>108206154.48232825</v>
      </c>
      <c r="H153" s="63">
        <v>0</v>
      </c>
      <c r="I153" s="63">
        <v>0</v>
      </c>
      <c r="J153" s="63">
        <v>0</v>
      </c>
      <c r="K153" s="553">
        <v>0</v>
      </c>
      <c r="L153" s="63">
        <v>106466156.63211487</v>
      </c>
      <c r="M153" s="19">
        <v>31060977.020287871</v>
      </c>
      <c r="N153" s="19">
        <v>0</v>
      </c>
      <c r="O153" s="63">
        <v>0</v>
      </c>
      <c r="P153" s="553">
        <v>0</v>
      </c>
      <c r="Q153" s="553">
        <v>0</v>
      </c>
      <c r="R153" s="553">
        <v>0</v>
      </c>
      <c r="S153" s="553">
        <v>6297343</v>
      </c>
      <c r="T153" s="553">
        <v>6297343</v>
      </c>
      <c r="U153" s="19"/>
      <c r="V153" s="19"/>
      <c r="AA153" s="217"/>
      <c r="AB153" s="217"/>
      <c r="AC153" s="217"/>
      <c r="AD153" s="217"/>
      <c r="AE153" s="217"/>
      <c r="AF153" s="217"/>
      <c r="AG153" s="217"/>
      <c r="AH153" s="217"/>
      <c r="AI153" s="217"/>
      <c r="AJ153" s="217"/>
      <c r="AK153" s="217"/>
      <c r="AL153" s="217"/>
      <c r="AM153" s="217"/>
      <c r="AN153" s="217"/>
      <c r="AO153" s="217"/>
      <c r="AP153" s="217"/>
      <c r="AQ153" s="217"/>
      <c r="AR153" s="217"/>
    </row>
    <row r="154" spans="1:44" ht="12.75" customHeight="1">
      <c r="A154" s="19"/>
      <c r="B154" s="68"/>
      <c r="C154" s="30"/>
      <c r="D154" s="30" t="s">
        <v>218</v>
      </c>
      <c r="E154" s="69"/>
      <c r="F154" s="63">
        <v>7551778.1455441825</v>
      </c>
      <c r="G154" s="63">
        <v>4785757.0555441817</v>
      </c>
      <c r="H154" s="63">
        <v>0</v>
      </c>
      <c r="I154" s="63">
        <v>0</v>
      </c>
      <c r="J154" s="63">
        <v>0</v>
      </c>
      <c r="K154" s="553">
        <v>0</v>
      </c>
      <c r="L154" s="63">
        <v>4168862.4785373076</v>
      </c>
      <c r="M154" s="19">
        <v>1250658.7435611922</v>
      </c>
      <c r="N154" s="19">
        <v>0</v>
      </c>
      <c r="O154" s="63">
        <v>0</v>
      </c>
      <c r="P154" s="553">
        <v>0</v>
      </c>
      <c r="Q154" s="553">
        <v>0</v>
      </c>
      <c r="R154" s="553">
        <v>0</v>
      </c>
      <c r="S154" s="553">
        <v>3875288</v>
      </c>
      <c r="T154" s="553">
        <v>3875288</v>
      </c>
      <c r="U154" s="19"/>
      <c r="V154" s="19"/>
      <c r="AA154" s="217"/>
      <c r="AB154" s="217"/>
      <c r="AC154" s="217"/>
      <c r="AD154" s="217"/>
      <c r="AE154" s="217"/>
      <c r="AF154" s="217"/>
      <c r="AG154" s="217"/>
      <c r="AH154" s="217"/>
      <c r="AI154" s="217"/>
      <c r="AJ154" s="217"/>
      <c r="AK154" s="217"/>
      <c r="AL154" s="217"/>
      <c r="AM154" s="217"/>
      <c r="AN154" s="217"/>
      <c r="AO154" s="217"/>
      <c r="AP154" s="217"/>
      <c r="AQ154" s="217"/>
      <c r="AR154" s="217"/>
    </row>
    <row r="155" spans="1:44" ht="13">
      <c r="A155" s="19"/>
      <c r="B155" s="68"/>
      <c r="C155" s="30"/>
      <c r="D155" s="30" t="s">
        <v>221</v>
      </c>
      <c r="E155" s="69"/>
      <c r="F155" s="63">
        <v>17515.160511076625</v>
      </c>
      <c r="G155" s="63">
        <v>0</v>
      </c>
      <c r="H155" s="63">
        <v>0</v>
      </c>
      <c r="I155" s="63">
        <v>789</v>
      </c>
      <c r="J155" s="63">
        <v>0</v>
      </c>
      <c r="K155" s="553">
        <v>0</v>
      </c>
      <c r="L155" s="63">
        <v>0</v>
      </c>
      <c r="M155" s="19">
        <v>0</v>
      </c>
      <c r="N155" s="19">
        <v>0</v>
      </c>
      <c r="O155" s="63">
        <v>0</v>
      </c>
      <c r="P155" s="553">
        <v>0</v>
      </c>
      <c r="Q155" s="553">
        <v>0</v>
      </c>
      <c r="R155" s="553">
        <v>0</v>
      </c>
      <c r="S155" s="553">
        <v>1937644</v>
      </c>
      <c r="T155" s="553">
        <v>1937644</v>
      </c>
      <c r="U155" s="19"/>
      <c r="V155" s="19"/>
      <c r="AA155" s="217"/>
      <c r="AB155" s="217"/>
      <c r="AC155" s="217"/>
      <c r="AD155" s="217"/>
      <c r="AE155" s="217"/>
      <c r="AF155" s="217"/>
      <c r="AG155" s="217"/>
      <c r="AH155" s="217"/>
      <c r="AI155" s="217"/>
      <c r="AJ155" s="217"/>
      <c r="AK155" s="217"/>
      <c r="AL155" s="217"/>
      <c r="AM155" s="217"/>
      <c r="AN155" s="217"/>
      <c r="AO155" s="217"/>
      <c r="AP155" s="217"/>
      <c r="AQ155" s="217"/>
      <c r="AR155" s="217"/>
    </row>
    <row r="156" spans="1:44" ht="13">
      <c r="A156" s="19"/>
      <c r="B156" s="68"/>
      <c r="C156" s="30"/>
      <c r="D156" s="30" t="s">
        <v>219</v>
      </c>
      <c r="E156" s="69"/>
      <c r="F156" s="63">
        <v>3094414.5096000438</v>
      </c>
      <c r="G156" s="63">
        <v>1645546.3196000438</v>
      </c>
      <c r="H156" s="63">
        <v>0</v>
      </c>
      <c r="I156" s="63">
        <v>0</v>
      </c>
      <c r="J156" s="63">
        <v>0</v>
      </c>
      <c r="K156" s="553">
        <v>0</v>
      </c>
      <c r="L156" s="63">
        <v>199487.16803728626</v>
      </c>
      <c r="M156" s="19">
        <v>59846.150411185874</v>
      </c>
      <c r="N156" s="19">
        <v>0</v>
      </c>
      <c r="O156" s="63">
        <v>0</v>
      </c>
      <c r="P156" s="553">
        <v>0</v>
      </c>
      <c r="Q156" s="553">
        <v>0</v>
      </c>
      <c r="R156" s="553">
        <v>0</v>
      </c>
      <c r="S156" s="553">
        <v>484411</v>
      </c>
      <c r="T156" s="553">
        <v>484411</v>
      </c>
      <c r="U156" s="19"/>
      <c r="V156" s="19"/>
      <c r="AA156" s="217"/>
      <c r="AB156" s="217"/>
      <c r="AC156" s="217"/>
      <c r="AD156" s="217"/>
      <c r="AE156" s="217"/>
      <c r="AF156" s="217"/>
      <c r="AG156" s="217"/>
      <c r="AH156" s="217"/>
      <c r="AI156" s="217"/>
      <c r="AJ156" s="217"/>
      <c r="AK156" s="217"/>
      <c r="AL156" s="217"/>
      <c r="AM156" s="217"/>
      <c r="AN156" s="217"/>
      <c r="AO156" s="217"/>
      <c r="AP156" s="217"/>
      <c r="AQ156" s="217"/>
      <c r="AR156" s="217"/>
    </row>
    <row r="157" spans="1:44" ht="13">
      <c r="A157" s="19"/>
      <c r="B157" s="68"/>
      <c r="C157" s="30"/>
      <c r="D157" s="30" t="s">
        <v>480</v>
      </c>
      <c r="E157" s="69"/>
      <c r="F157" s="63">
        <v>0</v>
      </c>
      <c r="G157" s="63">
        <v>0</v>
      </c>
      <c r="H157" s="63">
        <v>0</v>
      </c>
      <c r="I157" s="63">
        <v>0</v>
      </c>
      <c r="J157" s="63">
        <v>0</v>
      </c>
      <c r="K157" s="553">
        <v>0</v>
      </c>
      <c r="L157" s="63">
        <v>0</v>
      </c>
      <c r="M157" s="19">
        <v>0</v>
      </c>
      <c r="N157" s="19">
        <v>0</v>
      </c>
      <c r="O157" s="63">
        <v>0</v>
      </c>
      <c r="P157" s="553">
        <v>0</v>
      </c>
      <c r="Q157" s="553">
        <v>0</v>
      </c>
      <c r="R157" s="553">
        <v>0</v>
      </c>
      <c r="S157" s="553">
        <v>0</v>
      </c>
      <c r="T157" s="553">
        <v>0</v>
      </c>
      <c r="U157" s="19"/>
      <c r="V157" s="19"/>
      <c r="AA157" s="217"/>
      <c r="AB157" s="217"/>
      <c r="AC157" s="217"/>
      <c r="AD157" s="217"/>
      <c r="AE157" s="217"/>
      <c r="AF157" s="217"/>
      <c r="AG157" s="217"/>
      <c r="AH157" s="217"/>
      <c r="AI157" s="217"/>
      <c r="AJ157" s="217"/>
      <c r="AK157" s="217"/>
      <c r="AL157" s="217"/>
      <c r="AM157" s="217"/>
      <c r="AN157" s="217"/>
      <c r="AO157" s="217"/>
      <c r="AP157" s="217"/>
      <c r="AQ157" s="217"/>
      <c r="AR157" s="217"/>
    </row>
    <row r="158" spans="1:44" ht="13">
      <c r="A158" s="19"/>
      <c r="B158" s="68"/>
      <c r="C158" s="30"/>
      <c r="D158" s="30" t="s">
        <v>215</v>
      </c>
      <c r="E158" s="69"/>
      <c r="F158" s="63">
        <v>157515539.91403317</v>
      </c>
      <c r="G158" s="63">
        <v>91038440.014557093</v>
      </c>
      <c r="H158" s="63">
        <v>0</v>
      </c>
      <c r="I158" s="63">
        <v>0</v>
      </c>
      <c r="J158" s="63">
        <v>0</v>
      </c>
      <c r="K158" s="553">
        <v>0</v>
      </c>
      <c r="L158" s="63">
        <v>36871329.238450229</v>
      </c>
      <c r="M158" s="19">
        <v>0</v>
      </c>
      <c r="N158" s="19">
        <v>0</v>
      </c>
      <c r="O158" s="63">
        <v>0</v>
      </c>
      <c r="P158" s="553">
        <v>0</v>
      </c>
      <c r="Q158" s="553">
        <v>0</v>
      </c>
      <c r="R158" s="553">
        <v>0</v>
      </c>
      <c r="S158" s="553">
        <v>484411</v>
      </c>
      <c r="T158" s="553">
        <v>484411</v>
      </c>
      <c r="U158" s="19"/>
      <c r="V158" s="19"/>
      <c r="AA158" s="217"/>
      <c r="AB158" s="217"/>
      <c r="AC158" s="217"/>
      <c r="AD158" s="217"/>
      <c r="AE158" s="217"/>
      <c r="AF158" s="217"/>
      <c r="AG158" s="217"/>
      <c r="AH158" s="217"/>
      <c r="AI158" s="217"/>
      <c r="AJ158" s="217"/>
      <c r="AK158" s="217"/>
      <c r="AL158" s="217"/>
      <c r="AM158" s="217"/>
      <c r="AN158" s="217"/>
      <c r="AO158" s="217"/>
      <c r="AP158" s="217"/>
      <c r="AQ158" s="217"/>
      <c r="AR158" s="217"/>
    </row>
    <row r="159" spans="1:44" ht="13">
      <c r="A159" s="19"/>
      <c r="B159" s="68"/>
      <c r="C159" s="30"/>
      <c r="D159" s="30" t="s">
        <v>220</v>
      </c>
      <c r="E159" s="69"/>
      <c r="F159" s="63">
        <v>10380873.193005338</v>
      </c>
      <c r="G159" s="63">
        <v>6355337.0270047393</v>
      </c>
      <c r="H159" s="63">
        <v>0</v>
      </c>
      <c r="I159" s="63">
        <v>0</v>
      </c>
      <c r="J159" s="63">
        <v>6355337</v>
      </c>
      <c r="K159" s="553">
        <v>0</v>
      </c>
      <c r="L159" s="63">
        <v>2158766.6071539274</v>
      </c>
      <c r="M159" s="19">
        <v>647629.98214617826</v>
      </c>
      <c r="N159" s="19">
        <v>0</v>
      </c>
      <c r="O159" s="63">
        <v>647630</v>
      </c>
      <c r="P159" s="553">
        <v>0</v>
      </c>
      <c r="Q159" s="553">
        <v>0</v>
      </c>
      <c r="R159" s="553">
        <v>0</v>
      </c>
      <c r="S159" s="553">
        <v>484411</v>
      </c>
      <c r="T159" s="553">
        <v>-163219</v>
      </c>
      <c r="U159" s="19"/>
      <c r="V159" s="19"/>
      <c r="AA159" s="217"/>
      <c r="AB159" s="217"/>
      <c r="AC159" s="217"/>
      <c r="AD159" s="217"/>
      <c r="AE159" s="217"/>
      <c r="AF159" s="217"/>
      <c r="AG159" s="217"/>
      <c r="AH159" s="217"/>
      <c r="AI159" s="217"/>
      <c r="AJ159" s="217"/>
      <c r="AK159" s="217"/>
      <c r="AL159" s="217"/>
      <c r="AM159" s="217"/>
      <c r="AN159" s="217"/>
      <c r="AO159" s="217"/>
      <c r="AP159" s="217"/>
      <c r="AQ159" s="217"/>
      <c r="AR159" s="217"/>
    </row>
    <row r="160" spans="1:44" ht="13">
      <c r="A160" s="19"/>
      <c r="B160" s="68"/>
      <c r="C160" s="30"/>
      <c r="D160" s="30" t="s">
        <v>178</v>
      </c>
      <c r="E160" s="69"/>
      <c r="F160" s="63">
        <v>0</v>
      </c>
      <c r="G160" s="63">
        <v>0</v>
      </c>
      <c r="H160" s="63">
        <v>0</v>
      </c>
      <c r="I160" s="63">
        <v>0</v>
      </c>
      <c r="J160" s="63">
        <v>0</v>
      </c>
      <c r="K160" s="553">
        <v>0</v>
      </c>
      <c r="L160" s="63">
        <v>0</v>
      </c>
      <c r="M160" s="19">
        <v>0</v>
      </c>
      <c r="N160" s="19">
        <v>0</v>
      </c>
      <c r="O160" s="63">
        <v>0</v>
      </c>
      <c r="P160" s="553">
        <v>0</v>
      </c>
      <c r="Q160" s="553">
        <v>0</v>
      </c>
      <c r="R160" s="553">
        <v>0</v>
      </c>
      <c r="S160" s="553">
        <v>0</v>
      </c>
      <c r="T160" s="553">
        <v>0</v>
      </c>
      <c r="U160" s="19"/>
      <c r="V160" s="19"/>
      <c r="AA160" s="217"/>
      <c r="AB160" s="217"/>
      <c r="AC160" s="217"/>
      <c r="AD160" s="217"/>
      <c r="AE160" s="217"/>
      <c r="AF160" s="217"/>
      <c r="AG160" s="217"/>
      <c r="AH160" s="217"/>
      <c r="AI160" s="217"/>
      <c r="AJ160" s="217"/>
      <c r="AK160" s="217"/>
      <c r="AL160" s="217"/>
      <c r="AM160" s="217"/>
      <c r="AN160" s="217"/>
      <c r="AO160" s="217"/>
      <c r="AP160" s="217"/>
      <c r="AQ160" s="217"/>
      <c r="AR160" s="217"/>
    </row>
    <row r="161" spans="1:47" ht="13">
      <c r="A161" s="19"/>
      <c r="B161" s="68"/>
      <c r="C161" s="72" t="s">
        <v>9</v>
      </c>
      <c r="D161" s="69"/>
      <c r="E161" s="69"/>
      <c r="F161" s="526">
        <v>2088977026.2074974</v>
      </c>
      <c r="G161" s="526">
        <v>1143754995.0473065</v>
      </c>
      <c r="H161" s="526">
        <v>49714797</v>
      </c>
      <c r="I161" s="526">
        <v>9626830</v>
      </c>
      <c r="J161" s="526">
        <v>396233783</v>
      </c>
      <c r="K161" s="554">
        <v>469806386.57388836</v>
      </c>
      <c r="L161" s="526">
        <v>1219423722.5193253</v>
      </c>
      <c r="M161" s="435">
        <v>360032728.0321275</v>
      </c>
      <c r="N161" s="435">
        <v>14600975</v>
      </c>
      <c r="O161" s="526">
        <v>143452137</v>
      </c>
      <c r="P161" s="554">
        <v>169608132.62680057</v>
      </c>
      <c r="Q161" s="554">
        <v>0</v>
      </c>
      <c r="R161" s="554">
        <v>0</v>
      </c>
      <c r="S161" s="554">
        <v>60551375</v>
      </c>
      <c r="T161" s="554">
        <v>-82900762</v>
      </c>
      <c r="U161" s="19"/>
      <c r="V161" s="19">
        <v>639414519.20068896</v>
      </c>
      <c r="AA161" s="217"/>
      <c r="AB161" s="217"/>
      <c r="AC161" s="217"/>
      <c r="AD161" s="217"/>
      <c r="AE161" s="217"/>
      <c r="AF161" s="217"/>
      <c r="AG161" s="217"/>
      <c r="AH161" s="217"/>
      <c r="AI161" s="217"/>
      <c r="AJ161" s="217"/>
      <c r="AK161" s="217"/>
      <c r="AL161" s="217"/>
      <c r="AM161" s="217"/>
      <c r="AN161" s="217"/>
      <c r="AO161" s="217"/>
      <c r="AP161" s="217"/>
      <c r="AQ161" s="217"/>
      <c r="AR161" s="217"/>
    </row>
    <row r="162" spans="1:47" ht="13">
      <c r="A162" s="19"/>
      <c r="B162" s="68"/>
      <c r="C162" s="30" t="s">
        <v>364</v>
      </c>
      <c r="D162" s="69"/>
      <c r="E162" s="69"/>
      <c r="F162" s="63">
        <v>2088977026.2074974</v>
      </c>
      <c r="G162" s="63">
        <v>1143754995.0473065</v>
      </c>
      <c r="H162" s="63">
        <v>49714797</v>
      </c>
      <c r="I162" s="63">
        <v>9626830</v>
      </c>
      <c r="J162" s="63">
        <v>396233783</v>
      </c>
      <c r="K162" s="553"/>
      <c r="L162" s="63">
        <v>1219423722.5193253</v>
      </c>
      <c r="M162" s="19">
        <v>360032728.0321275</v>
      </c>
      <c r="N162" s="19">
        <v>14600975</v>
      </c>
      <c r="O162" s="63">
        <v>143452137</v>
      </c>
      <c r="P162" s="553"/>
      <c r="Q162" s="19"/>
      <c r="R162" s="19"/>
      <c r="S162" s="19"/>
      <c r="T162" s="19"/>
      <c r="U162" s="19"/>
      <c r="V162" s="19"/>
      <c r="AA162" s="217"/>
      <c r="AB162" s="217"/>
      <c r="AC162" s="217"/>
      <c r="AD162" s="217"/>
      <c r="AE162" s="217"/>
      <c r="AF162" s="217"/>
      <c r="AG162" s="217"/>
      <c r="AH162" s="217"/>
      <c r="AI162" s="217"/>
      <c r="AJ162" s="217"/>
      <c r="AK162" s="217"/>
      <c r="AL162" s="217"/>
      <c r="AM162" s="217"/>
      <c r="AN162" s="217"/>
      <c r="AO162" s="217"/>
      <c r="AP162" s="217"/>
      <c r="AQ162" s="217"/>
      <c r="AR162" s="217"/>
    </row>
    <row r="163" spans="1:47" ht="13">
      <c r="A163" s="19"/>
      <c r="B163" s="68"/>
      <c r="C163" s="30"/>
      <c r="D163" s="69"/>
      <c r="E163" s="69"/>
      <c r="F163" s="63">
        <v>0</v>
      </c>
      <c r="G163" s="63">
        <v>0</v>
      </c>
      <c r="H163" s="63">
        <v>0</v>
      </c>
      <c r="I163" s="63">
        <v>0</v>
      </c>
      <c r="J163" s="63">
        <v>0</v>
      </c>
      <c r="K163" s="553"/>
      <c r="L163" s="63">
        <v>0</v>
      </c>
      <c r="M163" s="63">
        <v>0</v>
      </c>
      <c r="N163" s="63">
        <v>0</v>
      </c>
      <c r="O163" s="63">
        <v>0</v>
      </c>
      <c r="P163" s="553"/>
      <c r="Q163" s="19"/>
      <c r="R163" s="19"/>
      <c r="S163" s="19"/>
      <c r="T163" s="19"/>
      <c r="U163" s="19"/>
      <c r="V163" s="19"/>
      <c r="AA163" s="217"/>
      <c r="AB163" s="217"/>
      <c r="AC163" s="217"/>
      <c r="AD163" s="217"/>
      <c r="AE163" s="217"/>
      <c r="AF163" s="217"/>
      <c r="AG163" s="217"/>
      <c r="AH163" s="217"/>
      <c r="AI163" s="217"/>
      <c r="AJ163" s="217"/>
      <c r="AK163" s="217"/>
      <c r="AL163" s="217"/>
      <c r="AM163" s="217"/>
      <c r="AN163" s="217"/>
      <c r="AO163" s="217"/>
      <c r="AP163" s="217"/>
      <c r="AQ163" s="217"/>
      <c r="AR163" s="217"/>
    </row>
    <row r="164" spans="1:47">
      <c r="AA164" s="217"/>
      <c r="AB164" s="217"/>
      <c r="AC164" s="217"/>
      <c r="AD164" s="217"/>
      <c r="AE164" s="217"/>
      <c r="AF164" s="217"/>
      <c r="AG164" s="217"/>
      <c r="AH164" s="217"/>
      <c r="AI164" s="217"/>
      <c r="AJ164" s="217"/>
      <c r="AK164" s="217"/>
      <c r="AL164" s="217"/>
      <c r="AM164" s="217"/>
      <c r="AN164" s="217"/>
      <c r="AO164" s="217"/>
      <c r="AP164" s="217"/>
      <c r="AQ164" s="217"/>
      <c r="AR164" s="217"/>
    </row>
    <row r="165" spans="1:47"/>
    <row r="166" spans="1:47" s="50" customFormat="1">
      <c r="A166"/>
      <c r="B166"/>
      <c r="C166"/>
      <c r="D166"/>
      <c r="E166"/>
      <c r="F166"/>
      <c r="G166"/>
      <c r="H166"/>
      <c r="I166"/>
      <c r="J166"/>
      <c r="K166"/>
      <c r="L166"/>
      <c r="M166"/>
      <c r="N166"/>
      <c r="O166"/>
      <c r="P166"/>
      <c r="Q166"/>
      <c r="R166"/>
      <c r="S166"/>
      <c r="T166"/>
      <c r="U166"/>
      <c r="V166"/>
      <c r="W166" s="19"/>
      <c r="X166" s="63"/>
      <c r="Y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row>
    <row r="167" spans="1:47" s="50" customFormat="1" ht="13" hidden="1" customHeight="1">
      <c r="A167"/>
      <c r="B167"/>
      <c r="C167"/>
      <c r="D167"/>
      <c r="E167"/>
      <c r="F167"/>
      <c r="G167"/>
      <c r="H167"/>
      <c r="I167"/>
      <c r="J167"/>
      <c r="K167"/>
      <c r="L167"/>
      <c r="M167"/>
      <c r="N167"/>
      <c r="O167"/>
      <c r="P167"/>
      <c r="Q167"/>
      <c r="R167"/>
      <c r="S167"/>
      <c r="T167"/>
      <c r="U167"/>
      <c r="V167"/>
      <c r="W167" s="19"/>
      <c r="X167" s="63"/>
      <c r="Y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row>
    <row r="168" spans="1:47" ht="13" hidden="1" customHeight="1"/>
    <row r="169" spans="1:47" s="12" customFormat="1" ht="13" hidden="1" customHeight="1">
      <c r="A169"/>
      <c r="B169"/>
      <c r="C169"/>
      <c r="D169"/>
      <c r="E169"/>
      <c r="F169"/>
      <c r="G169"/>
      <c r="H169"/>
      <c r="I169"/>
      <c r="J169"/>
      <c r="K169"/>
      <c r="L169"/>
      <c r="M169"/>
      <c r="N169"/>
      <c r="O169"/>
      <c r="P169"/>
      <c r="Q169"/>
      <c r="R169"/>
      <c r="S169"/>
      <c r="T169"/>
      <c r="U169"/>
      <c r="V169"/>
      <c r="W169" s="26"/>
    </row>
    <row r="170" spans="1:47" s="12" customFormat="1" ht="13" hidden="1" customHeight="1">
      <c r="A170"/>
      <c r="B170"/>
      <c r="C170"/>
      <c r="D170"/>
      <c r="E170"/>
      <c r="F170"/>
      <c r="G170"/>
      <c r="H170"/>
      <c r="I170"/>
      <c r="J170"/>
      <c r="K170"/>
      <c r="L170"/>
      <c r="M170"/>
      <c r="N170"/>
      <c r="O170"/>
      <c r="P170"/>
      <c r="Q170"/>
      <c r="R170"/>
      <c r="S170"/>
      <c r="T170"/>
      <c r="U170"/>
      <c r="V170"/>
      <c r="W170" s="26"/>
    </row>
    <row r="171" spans="1:47" s="12" customFormat="1" ht="13" hidden="1" customHeight="1">
      <c r="A171"/>
      <c r="B171"/>
      <c r="C171"/>
      <c r="D171"/>
      <c r="E171"/>
      <c r="F171"/>
      <c r="G171"/>
      <c r="H171"/>
      <c r="I171"/>
      <c r="J171"/>
      <c r="K171"/>
      <c r="L171"/>
      <c r="M171"/>
      <c r="N171"/>
      <c r="O171"/>
      <c r="P171"/>
      <c r="Q171"/>
      <c r="R171"/>
      <c r="S171"/>
      <c r="T171"/>
      <c r="U171"/>
      <c r="V171"/>
      <c r="W171" s="26"/>
    </row>
    <row r="172" spans="1:47" ht="13" hidden="1" customHeight="1"/>
    <row r="173" spans="1:47" ht="13" hidden="1" customHeight="1"/>
    <row r="174" spans="1:47" ht="13" hidden="1" customHeight="1"/>
    <row r="175" spans="1:47" ht="13" hidden="1" customHeight="1"/>
  </sheetData>
  <mergeCells count="3">
    <mergeCell ref="F10:J10"/>
    <mergeCell ref="L10:O10"/>
    <mergeCell ref="A150:C151"/>
  </mergeCells>
  <conditionalFormatting sqref="B6">
    <cfRule type="cellIs" dxfId="2" priority="1" stopIfTrue="1" operator="notEqual">
      <formula>$B$5</formula>
    </cfRule>
  </conditionalFormatting>
  <hyperlinks>
    <hyperlink ref="H2" location="Index!A1" display="Click Here to Go To Index" xr:uid="{CB080B07-B381-3343-BC0B-6C91775F87B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61"/>
  <sheetViews>
    <sheetView topLeftCell="A73" workbookViewId="0">
      <selection activeCell="G26" sqref="G26"/>
    </sheetView>
  </sheetViews>
  <sheetFormatPr baseColWidth="10" defaultColWidth="8.83203125" defaultRowHeight="13"/>
  <cols>
    <col min="1" max="1" width="10.33203125" style="419" customWidth="1"/>
    <col min="2" max="2" width="44.5" style="410" customWidth="1"/>
    <col min="3" max="3" width="17.33203125" style="410" customWidth="1"/>
    <col min="4" max="4" width="16.33203125" style="410" customWidth="1"/>
    <col min="5" max="5" width="15.33203125" style="410" customWidth="1"/>
    <col min="6" max="6" width="16.5" style="429" customWidth="1"/>
    <col min="7" max="7" width="14.83203125" style="429" customWidth="1"/>
    <col min="8" max="8" width="16.5" style="429" customWidth="1"/>
    <col min="9" max="9" width="17.1640625" style="429" customWidth="1"/>
    <col min="10" max="10" width="18.5" style="429" customWidth="1"/>
    <col min="11" max="11" width="2.5" style="23" customWidth="1"/>
    <col min="12" max="12" width="8.83203125" style="20"/>
    <col min="13" max="13" width="12.33203125" style="165" customWidth="1"/>
    <col min="14" max="14" width="11.5" style="165" customWidth="1"/>
    <col min="15" max="16" width="12.5" style="165" customWidth="1"/>
    <col min="17" max="16384" width="8.83203125" style="20"/>
  </cols>
  <sheetData>
    <row r="1" spans="1:16">
      <c r="A1" s="419">
        <v>1</v>
      </c>
      <c r="B1" s="410">
        <v>2</v>
      </c>
      <c r="C1" s="410">
        <v>3</v>
      </c>
      <c r="D1" s="410">
        <v>4</v>
      </c>
      <c r="E1" s="410">
        <v>5</v>
      </c>
      <c r="F1" s="410">
        <v>6</v>
      </c>
      <c r="G1" s="410">
        <v>7</v>
      </c>
      <c r="H1" s="410">
        <v>8</v>
      </c>
      <c r="I1" s="410">
        <v>9</v>
      </c>
      <c r="J1" s="410">
        <v>10</v>
      </c>
      <c r="K1" s="20"/>
    </row>
    <row r="2" spans="1:16" ht="16.5" customHeight="1">
      <c r="B2" s="577"/>
      <c r="C2" s="577"/>
      <c r="D2" s="577"/>
      <c r="E2" s="577"/>
      <c r="F2" s="577"/>
      <c r="G2" s="577"/>
      <c r="H2" s="577"/>
      <c r="I2" s="577"/>
      <c r="J2" s="577"/>
      <c r="K2" s="21"/>
      <c r="L2" s="22"/>
    </row>
    <row r="3" spans="1:16" ht="46.5" customHeight="1">
      <c r="A3" s="420"/>
      <c r="B3" s="421" t="s">
        <v>229</v>
      </c>
      <c r="C3" s="422" t="s">
        <v>614</v>
      </c>
      <c r="D3" s="422" t="s">
        <v>614</v>
      </c>
      <c r="E3" s="422" t="s">
        <v>615</v>
      </c>
      <c r="F3" s="422" t="s">
        <v>616</v>
      </c>
      <c r="G3" s="422" t="s">
        <v>236</v>
      </c>
      <c r="H3" s="422" t="s">
        <v>615</v>
      </c>
      <c r="I3" s="422" t="s">
        <v>616</v>
      </c>
      <c r="J3" s="422"/>
    </row>
    <row r="4" spans="1:16" ht="64.5" customHeight="1">
      <c r="A4" s="423"/>
      <c r="B4" s="424" t="s">
        <v>230</v>
      </c>
      <c r="C4" s="425" t="s">
        <v>486</v>
      </c>
      <c r="D4" s="425" t="s">
        <v>485</v>
      </c>
      <c r="E4" s="426" t="s">
        <v>491</v>
      </c>
      <c r="F4" s="426" t="s">
        <v>483</v>
      </c>
      <c r="G4" s="425" t="s">
        <v>487</v>
      </c>
      <c r="H4" s="426" t="s">
        <v>492</v>
      </c>
      <c r="I4" s="426" t="s">
        <v>484</v>
      </c>
      <c r="J4" s="426" t="s">
        <v>231</v>
      </c>
      <c r="M4" s="166"/>
      <c r="N4" s="167"/>
      <c r="O4" s="167"/>
    </row>
    <row r="5" spans="1:16" ht="46.5" customHeight="1">
      <c r="A5" s="420"/>
      <c r="B5" s="427" t="s">
        <v>232</v>
      </c>
      <c r="C5" s="428" t="s">
        <v>2</v>
      </c>
      <c r="D5" s="428" t="s">
        <v>200</v>
      </c>
      <c r="E5" s="428" t="s">
        <v>3</v>
      </c>
      <c r="F5" s="428" t="s">
        <v>233</v>
      </c>
      <c r="G5" s="428" t="s">
        <v>5</v>
      </c>
      <c r="H5" s="428" t="s">
        <v>234</v>
      </c>
      <c r="I5" s="428" t="s">
        <v>617</v>
      </c>
      <c r="J5" s="428" t="s">
        <v>618</v>
      </c>
    </row>
    <row r="6" spans="1:16" ht="27.75" customHeight="1">
      <c r="D6" s="429"/>
      <c r="F6" s="410"/>
      <c r="G6" s="410"/>
      <c r="H6" s="410"/>
    </row>
    <row r="7" spans="1:16" s="24" customFormat="1" ht="50.25" customHeight="1">
      <c r="A7" s="430"/>
      <c r="B7" s="431" t="s">
        <v>235</v>
      </c>
      <c r="C7" s="432"/>
      <c r="D7" s="432"/>
      <c r="E7" s="432">
        <v>6319884110</v>
      </c>
      <c r="F7" s="432">
        <v>129118009.22157985</v>
      </c>
      <c r="G7" s="432"/>
      <c r="H7" s="433">
        <v>5149583756</v>
      </c>
      <c r="I7" s="432">
        <v>105208258.77842017</v>
      </c>
      <c r="J7" s="432">
        <v>234326268.00000003</v>
      </c>
      <c r="K7" s="25"/>
      <c r="M7" s="168"/>
      <c r="N7" s="168"/>
      <c r="O7" s="168"/>
      <c r="P7" s="168"/>
    </row>
    <row r="8" spans="1:16" ht="25.25" customHeight="1">
      <c r="A8" s="434">
        <v>3400001</v>
      </c>
      <c r="B8" s="435" t="s">
        <v>355</v>
      </c>
      <c r="C8" s="436" t="s">
        <v>212</v>
      </c>
      <c r="D8" s="436" t="s">
        <v>238</v>
      </c>
      <c r="E8" s="435">
        <v>0</v>
      </c>
      <c r="F8" s="435">
        <v>0</v>
      </c>
      <c r="G8" s="436" t="s">
        <v>238</v>
      </c>
      <c r="H8" s="435">
        <v>0</v>
      </c>
      <c r="I8" s="435">
        <v>0</v>
      </c>
      <c r="J8" s="437">
        <v>0</v>
      </c>
    </row>
    <row r="9" spans="1:16">
      <c r="A9" s="438">
        <v>3400002</v>
      </c>
      <c r="B9" s="19" t="s">
        <v>167</v>
      </c>
      <c r="C9" s="439" t="s">
        <v>213</v>
      </c>
      <c r="D9" s="439" t="s">
        <v>237</v>
      </c>
      <c r="E9" s="19">
        <v>540221557</v>
      </c>
      <c r="F9" s="19">
        <v>11036963.774074998</v>
      </c>
      <c r="G9" s="439" t="s">
        <v>237</v>
      </c>
      <c r="H9" s="19">
        <v>290366414</v>
      </c>
      <c r="I9" s="19">
        <v>5932313.4202992627</v>
      </c>
      <c r="J9" s="440">
        <v>16969277.19437426</v>
      </c>
    </row>
    <row r="10" spans="1:16">
      <c r="A10" s="438">
        <v>3400003</v>
      </c>
      <c r="B10" s="19" t="s">
        <v>297</v>
      </c>
      <c r="C10" s="439" t="s">
        <v>212</v>
      </c>
      <c r="D10" s="439" t="s">
        <v>238</v>
      </c>
      <c r="E10" s="19">
        <v>0</v>
      </c>
      <c r="F10" s="19">
        <v>0</v>
      </c>
      <c r="G10" s="439" t="s">
        <v>238</v>
      </c>
      <c r="H10" s="19">
        <v>0</v>
      </c>
      <c r="I10" s="19">
        <v>0</v>
      </c>
      <c r="J10" s="440">
        <v>0</v>
      </c>
    </row>
    <row r="11" spans="1:16">
      <c r="A11" s="438">
        <v>3400004</v>
      </c>
      <c r="B11" s="19" t="s">
        <v>12</v>
      </c>
      <c r="C11" s="439" t="s">
        <v>213</v>
      </c>
      <c r="D11" s="439" t="s">
        <v>237</v>
      </c>
      <c r="E11" s="19">
        <v>131524798</v>
      </c>
      <c r="F11" s="19">
        <v>2687109.4129968821</v>
      </c>
      <c r="G11" s="439" t="s">
        <v>237</v>
      </c>
      <c r="H11" s="19">
        <v>70530551</v>
      </c>
      <c r="I11" s="19">
        <v>1440970.146906872</v>
      </c>
      <c r="J11" s="440">
        <v>4128079.5599037539</v>
      </c>
    </row>
    <row r="12" spans="1:16">
      <c r="A12" s="441">
        <v>3400008</v>
      </c>
      <c r="B12" s="442" t="s">
        <v>13</v>
      </c>
      <c r="C12" s="443" t="s">
        <v>213</v>
      </c>
      <c r="D12" s="443" t="s">
        <v>237</v>
      </c>
      <c r="E12" s="442">
        <v>42681589</v>
      </c>
      <c r="F12" s="442">
        <v>872003.61686595553</v>
      </c>
      <c r="G12" s="443" t="s">
        <v>237</v>
      </c>
      <c r="H12" s="442">
        <v>59981442</v>
      </c>
      <c r="I12" s="442">
        <v>1225447.2149299674</v>
      </c>
      <c r="J12" s="444">
        <v>2097450.8317959229</v>
      </c>
    </row>
    <row r="13" spans="1:16">
      <c r="A13" s="438">
        <v>3400010</v>
      </c>
      <c r="B13" s="19" t="s">
        <v>14</v>
      </c>
      <c r="C13" s="439" t="s">
        <v>213</v>
      </c>
      <c r="D13" s="439" t="s">
        <v>237</v>
      </c>
      <c r="E13" s="19">
        <v>114997090</v>
      </c>
      <c r="F13" s="19">
        <v>2349441.0765508236</v>
      </c>
      <c r="G13" s="439" t="s">
        <v>237</v>
      </c>
      <c r="H13" s="19">
        <v>99024793</v>
      </c>
      <c r="I13" s="19">
        <v>2023120.0308733245</v>
      </c>
      <c r="J13" s="440">
        <v>4372561.1074241484</v>
      </c>
    </row>
    <row r="14" spans="1:16">
      <c r="A14" s="438">
        <v>3400013</v>
      </c>
      <c r="B14" s="19" t="s">
        <v>300</v>
      </c>
      <c r="C14" s="439" t="s">
        <v>213</v>
      </c>
      <c r="D14" s="439" t="s">
        <v>237</v>
      </c>
      <c r="E14" s="19">
        <v>28070504</v>
      </c>
      <c r="F14" s="19">
        <v>573492.73044286773</v>
      </c>
      <c r="G14" s="439" t="s">
        <v>237</v>
      </c>
      <c r="H14" s="19">
        <v>22556491</v>
      </c>
      <c r="I14" s="19">
        <v>460839.02208524552</v>
      </c>
      <c r="J14" s="440">
        <v>1034331.7525281133</v>
      </c>
    </row>
    <row r="15" spans="1:16">
      <c r="A15" s="438">
        <v>3400014</v>
      </c>
      <c r="B15" s="19" t="s">
        <v>287</v>
      </c>
      <c r="C15" s="439" t="s">
        <v>213</v>
      </c>
      <c r="D15" s="439" t="s">
        <v>237</v>
      </c>
      <c r="E15" s="19">
        <v>561554993</v>
      </c>
      <c r="F15" s="19">
        <v>11472815.245119771</v>
      </c>
      <c r="G15" s="439" t="s">
        <v>237</v>
      </c>
      <c r="H15" s="19">
        <v>380375274</v>
      </c>
      <c r="I15" s="19">
        <v>7771233.9785282789</v>
      </c>
      <c r="J15" s="440">
        <v>19244049.223648049</v>
      </c>
    </row>
    <row r="16" spans="1:16">
      <c r="A16" s="438">
        <v>3400015</v>
      </c>
      <c r="B16" s="19" t="s">
        <v>169</v>
      </c>
      <c r="C16" s="439" t="s">
        <v>213</v>
      </c>
      <c r="D16" s="439" t="s">
        <v>237</v>
      </c>
      <c r="E16" s="19">
        <v>91753985</v>
      </c>
      <c r="F16" s="19">
        <v>1874574.2287585549</v>
      </c>
      <c r="G16" s="439" t="s">
        <v>237</v>
      </c>
      <c r="H16" s="19">
        <v>69738857</v>
      </c>
      <c r="I16" s="19">
        <v>1424795.4906294059</v>
      </c>
      <c r="J16" s="440">
        <v>3299369.7193879606</v>
      </c>
    </row>
    <row r="17" spans="1:10">
      <c r="A17" s="441">
        <v>3400016</v>
      </c>
      <c r="B17" s="442" t="s">
        <v>16</v>
      </c>
      <c r="C17" s="443" t="s">
        <v>213</v>
      </c>
      <c r="D17" s="443" t="s">
        <v>237</v>
      </c>
      <c r="E17" s="442">
        <v>22904788</v>
      </c>
      <c r="F17" s="442">
        <v>467954.88283128198</v>
      </c>
      <c r="G17" s="443" t="s">
        <v>237</v>
      </c>
      <c r="H17" s="442">
        <v>38637075</v>
      </c>
      <c r="I17" s="442">
        <v>789372.41875229124</v>
      </c>
      <c r="J17" s="444">
        <v>1257327.3015835732</v>
      </c>
    </row>
    <row r="18" spans="1:10">
      <c r="A18" s="438">
        <v>3400017</v>
      </c>
      <c r="B18" s="19" t="s">
        <v>17</v>
      </c>
      <c r="C18" s="439" t="s">
        <v>212</v>
      </c>
      <c r="D18" s="439" t="s">
        <v>238</v>
      </c>
      <c r="E18" s="19">
        <v>0</v>
      </c>
      <c r="F18" s="19">
        <v>0</v>
      </c>
      <c r="G18" s="439" t="s">
        <v>238</v>
      </c>
      <c r="H18" s="19">
        <v>0</v>
      </c>
      <c r="I18" s="19">
        <v>0</v>
      </c>
      <c r="J18" s="440">
        <v>0</v>
      </c>
    </row>
    <row r="19" spans="1:10">
      <c r="A19" s="438">
        <v>3400020</v>
      </c>
      <c r="B19" s="19" t="s">
        <v>18</v>
      </c>
      <c r="C19" s="439" t="s">
        <v>213</v>
      </c>
      <c r="D19" s="439" t="s">
        <v>237</v>
      </c>
      <c r="E19" s="19">
        <v>35860965</v>
      </c>
      <c r="F19" s="19">
        <v>732655.27167471289</v>
      </c>
      <c r="G19" s="439" t="s">
        <v>237</v>
      </c>
      <c r="H19" s="19">
        <v>31390047</v>
      </c>
      <c r="I19" s="19">
        <v>641312.45248606685</v>
      </c>
      <c r="J19" s="440">
        <v>1373967.7241607797</v>
      </c>
    </row>
    <row r="20" spans="1:10">
      <c r="A20" s="438">
        <v>3400021</v>
      </c>
      <c r="B20" s="19" t="s">
        <v>591</v>
      </c>
      <c r="C20" s="439" t="s">
        <v>212</v>
      </c>
      <c r="D20" s="439" t="s">
        <v>238</v>
      </c>
      <c r="E20" s="19">
        <v>0</v>
      </c>
      <c r="F20" s="19">
        <v>0</v>
      </c>
      <c r="G20" s="439" t="s">
        <v>238</v>
      </c>
      <c r="H20" s="19">
        <v>0</v>
      </c>
      <c r="I20" s="19">
        <v>0</v>
      </c>
      <c r="J20" s="440">
        <v>0</v>
      </c>
    </row>
    <row r="21" spans="1:10">
      <c r="A21" s="438">
        <v>3400023</v>
      </c>
      <c r="B21" s="19" t="s">
        <v>592</v>
      </c>
      <c r="C21" s="439" t="s">
        <v>213</v>
      </c>
      <c r="D21" s="439" t="s">
        <v>237</v>
      </c>
      <c r="E21" s="19">
        <v>48970297</v>
      </c>
      <c r="F21" s="19">
        <v>1000484.6844619596</v>
      </c>
      <c r="G21" s="439" t="s">
        <v>237</v>
      </c>
      <c r="H21" s="19">
        <v>75160390</v>
      </c>
      <c r="I21" s="19">
        <v>1535559.7919528205</v>
      </c>
      <c r="J21" s="440">
        <v>2536044.4764147801</v>
      </c>
    </row>
    <row r="22" spans="1:10">
      <c r="A22" s="441">
        <v>3400024</v>
      </c>
      <c r="B22" s="442" t="s">
        <v>20</v>
      </c>
      <c r="C22" s="443" t="s">
        <v>212</v>
      </c>
      <c r="D22" s="443" t="s">
        <v>238</v>
      </c>
      <c r="E22" s="442">
        <v>0</v>
      </c>
      <c r="F22" s="442">
        <v>0</v>
      </c>
      <c r="G22" s="443" t="s">
        <v>238</v>
      </c>
      <c r="H22" s="442">
        <v>0</v>
      </c>
      <c r="I22" s="442">
        <v>0</v>
      </c>
      <c r="J22" s="444">
        <v>0</v>
      </c>
    </row>
    <row r="23" spans="1:10">
      <c r="A23" s="438">
        <v>3400027</v>
      </c>
      <c r="B23" s="19" t="s">
        <v>593</v>
      </c>
      <c r="C23" s="439" t="s">
        <v>212</v>
      </c>
      <c r="D23" s="439" t="s">
        <v>238</v>
      </c>
      <c r="E23" s="19">
        <v>0</v>
      </c>
      <c r="F23" s="19">
        <v>0</v>
      </c>
      <c r="G23" s="439" t="s">
        <v>238</v>
      </c>
      <c r="H23" s="19">
        <v>0</v>
      </c>
      <c r="I23" s="19">
        <v>0</v>
      </c>
      <c r="J23" s="440">
        <v>0</v>
      </c>
    </row>
    <row r="24" spans="1:10">
      <c r="A24" s="438">
        <v>3400028</v>
      </c>
      <c r="B24" s="19" t="s">
        <v>21</v>
      </c>
      <c r="C24" s="439" t="s">
        <v>212</v>
      </c>
      <c r="D24" s="439" t="s">
        <v>238</v>
      </c>
      <c r="E24" s="19">
        <v>0</v>
      </c>
      <c r="F24" s="19">
        <v>0</v>
      </c>
      <c r="G24" s="439" t="s">
        <v>238</v>
      </c>
      <c r="H24" s="19">
        <v>0</v>
      </c>
      <c r="I24" s="19">
        <v>0</v>
      </c>
      <c r="J24" s="440">
        <v>0</v>
      </c>
    </row>
    <row r="25" spans="1:10">
      <c r="A25" s="438">
        <v>3400030</v>
      </c>
      <c r="B25" s="19" t="s">
        <v>22</v>
      </c>
      <c r="C25" s="439" t="s">
        <v>213</v>
      </c>
      <c r="D25" s="439" t="s">
        <v>237</v>
      </c>
      <c r="E25" s="19">
        <v>930253671</v>
      </c>
      <c r="F25" s="19">
        <v>19005491.236861698</v>
      </c>
      <c r="G25" s="439" t="s">
        <v>237</v>
      </c>
      <c r="H25" s="19">
        <v>822177886</v>
      </c>
      <c r="I25" s="19">
        <v>16797455.46256971</v>
      </c>
      <c r="J25" s="440">
        <v>35802946.699431404</v>
      </c>
    </row>
    <row r="26" spans="1:10">
      <c r="A26" s="438">
        <v>3400032</v>
      </c>
      <c r="B26" s="19" t="s">
        <v>327</v>
      </c>
      <c r="C26" s="439" t="s">
        <v>212</v>
      </c>
      <c r="D26" s="439" t="s">
        <v>238</v>
      </c>
      <c r="E26" s="19">
        <v>0</v>
      </c>
      <c r="F26" s="19">
        <v>0</v>
      </c>
      <c r="G26" s="439" t="s">
        <v>238</v>
      </c>
      <c r="H26" s="19">
        <v>0</v>
      </c>
      <c r="I26" s="19">
        <v>0</v>
      </c>
      <c r="J26" s="440">
        <v>0</v>
      </c>
    </row>
    <row r="27" spans="1:10">
      <c r="A27" s="441">
        <v>3400037</v>
      </c>
      <c r="B27" s="442" t="s">
        <v>594</v>
      </c>
      <c r="C27" s="443" t="s">
        <v>212</v>
      </c>
      <c r="D27" s="443" t="s">
        <v>238</v>
      </c>
      <c r="E27" s="442">
        <v>0</v>
      </c>
      <c r="F27" s="442">
        <v>0</v>
      </c>
      <c r="G27" s="443" t="s">
        <v>238</v>
      </c>
      <c r="H27" s="442">
        <v>0</v>
      </c>
      <c r="I27" s="442">
        <v>0</v>
      </c>
      <c r="J27" s="444">
        <v>0</v>
      </c>
    </row>
    <row r="28" spans="1:10">
      <c r="A28" s="438">
        <v>3400039</v>
      </c>
      <c r="B28" s="19" t="s">
        <v>24</v>
      </c>
      <c r="C28" s="439" t="s">
        <v>212</v>
      </c>
      <c r="D28" s="439" t="s">
        <v>238</v>
      </c>
      <c r="E28" s="19">
        <v>0</v>
      </c>
      <c r="F28" s="19">
        <v>0</v>
      </c>
      <c r="G28" s="439" t="s">
        <v>238</v>
      </c>
      <c r="H28" s="19">
        <v>0</v>
      </c>
      <c r="I28" s="19">
        <v>0</v>
      </c>
      <c r="J28" s="440">
        <v>0</v>
      </c>
    </row>
    <row r="29" spans="1:10">
      <c r="A29" s="438">
        <v>3400040</v>
      </c>
      <c r="B29" s="19" t="s">
        <v>298</v>
      </c>
      <c r="C29" s="439" t="s">
        <v>215</v>
      </c>
      <c r="D29" s="439" t="s">
        <v>238</v>
      </c>
      <c r="E29" s="19">
        <v>0</v>
      </c>
      <c r="F29" s="19">
        <v>0</v>
      </c>
      <c r="G29" s="439" t="s">
        <v>238</v>
      </c>
      <c r="H29" s="19">
        <v>0</v>
      </c>
      <c r="I29" s="19">
        <v>0</v>
      </c>
      <c r="J29" s="440">
        <v>0</v>
      </c>
    </row>
    <row r="30" spans="1:10">
      <c r="A30" s="438">
        <v>3400041</v>
      </c>
      <c r="B30" s="19" t="s">
        <v>25</v>
      </c>
      <c r="C30" s="439" t="s">
        <v>214</v>
      </c>
      <c r="D30" s="439" t="s">
        <v>238</v>
      </c>
      <c r="E30" s="19">
        <v>0</v>
      </c>
      <c r="F30" s="19">
        <v>0</v>
      </c>
      <c r="G30" s="439" t="s">
        <v>238</v>
      </c>
      <c r="H30" s="19">
        <v>0</v>
      </c>
      <c r="I30" s="19">
        <v>0</v>
      </c>
      <c r="J30" s="440">
        <v>0</v>
      </c>
    </row>
    <row r="31" spans="1:10">
      <c r="A31" s="438">
        <v>3400042</v>
      </c>
      <c r="B31" s="19" t="s">
        <v>26</v>
      </c>
      <c r="C31" s="439" t="s">
        <v>212</v>
      </c>
      <c r="D31" s="439" t="s">
        <v>238</v>
      </c>
      <c r="E31" s="19">
        <v>0</v>
      </c>
      <c r="F31" s="19">
        <v>0</v>
      </c>
      <c r="G31" s="439" t="s">
        <v>238</v>
      </c>
      <c r="H31" s="19">
        <v>0</v>
      </c>
      <c r="I31" s="19">
        <v>0</v>
      </c>
      <c r="J31" s="440">
        <v>0</v>
      </c>
    </row>
    <row r="32" spans="1:10">
      <c r="A32" s="441">
        <v>3400047</v>
      </c>
      <c r="B32" s="442" t="s">
        <v>27</v>
      </c>
      <c r="C32" s="443" t="s">
        <v>213</v>
      </c>
      <c r="D32" s="443" t="s">
        <v>237</v>
      </c>
      <c r="E32" s="442">
        <v>704611488</v>
      </c>
      <c r="F32" s="442">
        <v>14395522.294666743</v>
      </c>
      <c r="G32" s="443" t="s">
        <v>237</v>
      </c>
      <c r="H32" s="442">
        <v>583301932</v>
      </c>
      <c r="I32" s="442">
        <v>11917114.764141036</v>
      </c>
      <c r="J32" s="444">
        <v>26312637.058807779</v>
      </c>
    </row>
    <row r="33" spans="1:12">
      <c r="A33" s="438">
        <v>3400049</v>
      </c>
      <c r="B33" s="19" t="s">
        <v>28</v>
      </c>
      <c r="C33" s="439" t="s">
        <v>213</v>
      </c>
      <c r="D33" s="439" t="s">
        <v>237</v>
      </c>
      <c r="E33" s="19">
        <v>24426922</v>
      </c>
      <c r="F33" s="19">
        <v>499052.74925220286</v>
      </c>
      <c r="G33" s="439" t="s">
        <v>237</v>
      </c>
      <c r="H33" s="19">
        <v>21022407</v>
      </c>
      <c r="I33" s="19">
        <v>429497.01191368909</v>
      </c>
      <c r="J33" s="440">
        <v>928549.76116589201</v>
      </c>
    </row>
    <row r="34" spans="1:12">
      <c r="A34" s="438">
        <v>3400050</v>
      </c>
      <c r="B34" s="19" t="s">
        <v>29</v>
      </c>
      <c r="C34" s="439" t="s">
        <v>213</v>
      </c>
      <c r="D34" s="439" t="s">
        <v>237</v>
      </c>
      <c r="E34" s="19">
        <v>133153615</v>
      </c>
      <c r="F34" s="19">
        <v>2720386.8599825781</v>
      </c>
      <c r="G34" s="439" t="s">
        <v>237</v>
      </c>
      <c r="H34" s="19">
        <v>85952547</v>
      </c>
      <c r="I34" s="19">
        <v>1756048.301361063</v>
      </c>
      <c r="J34" s="440">
        <v>4476435.1613436416</v>
      </c>
    </row>
    <row r="35" spans="1:12">
      <c r="A35" s="438">
        <v>3400051</v>
      </c>
      <c r="B35" s="19" t="s">
        <v>30</v>
      </c>
      <c r="C35" s="439" t="s">
        <v>212</v>
      </c>
      <c r="D35" s="439" t="s">
        <v>238</v>
      </c>
      <c r="E35" s="19">
        <v>0</v>
      </c>
      <c r="F35" s="19">
        <v>0</v>
      </c>
      <c r="G35" s="439" t="s">
        <v>238</v>
      </c>
      <c r="H35" s="19">
        <v>0</v>
      </c>
      <c r="I35" s="19">
        <v>0</v>
      </c>
      <c r="J35" s="440">
        <v>0</v>
      </c>
    </row>
    <row r="36" spans="1:12">
      <c r="A36" s="438">
        <v>3400053</v>
      </c>
      <c r="B36" s="19" t="s">
        <v>170</v>
      </c>
      <c r="C36" s="439" t="s">
        <v>213</v>
      </c>
      <c r="D36" s="439" t="s">
        <v>237</v>
      </c>
      <c r="E36" s="19">
        <v>392895754</v>
      </c>
      <c r="F36" s="19">
        <v>8027032.8862235351</v>
      </c>
      <c r="G36" s="439" t="s">
        <v>237</v>
      </c>
      <c r="H36" s="19">
        <v>268558252</v>
      </c>
      <c r="I36" s="19">
        <v>5486763.0884876084</v>
      </c>
      <c r="J36" s="440">
        <v>13513795.974711142</v>
      </c>
    </row>
    <row r="37" spans="1:12">
      <c r="A37" s="441">
        <v>3400060</v>
      </c>
      <c r="B37" s="442" t="s">
        <v>471</v>
      </c>
      <c r="C37" s="443" t="s">
        <v>214</v>
      </c>
      <c r="D37" s="443" t="s">
        <v>238</v>
      </c>
      <c r="E37" s="442">
        <v>0</v>
      </c>
      <c r="F37" s="442">
        <v>0</v>
      </c>
      <c r="G37" s="443" t="s">
        <v>238</v>
      </c>
      <c r="H37" s="442">
        <v>0</v>
      </c>
      <c r="I37" s="442">
        <v>0</v>
      </c>
      <c r="J37" s="444">
        <v>0</v>
      </c>
    </row>
    <row r="38" spans="1:12">
      <c r="A38" s="438">
        <v>3400061</v>
      </c>
      <c r="B38" s="19" t="s">
        <v>32</v>
      </c>
      <c r="C38" s="439" t="s">
        <v>214</v>
      </c>
      <c r="D38" s="439" t="s">
        <v>238</v>
      </c>
      <c r="E38" s="19">
        <v>0</v>
      </c>
      <c r="F38" s="19">
        <v>0</v>
      </c>
      <c r="G38" s="439" t="s">
        <v>238</v>
      </c>
      <c r="H38" s="19">
        <v>0</v>
      </c>
      <c r="I38" s="19">
        <v>0</v>
      </c>
      <c r="J38" s="440">
        <v>0</v>
      </c>
      <c r="K38" s="131"/>
      <c r="L38" s="169"/>
    </row>
    <row r="39" spans="1:12">
      <c r="A39" s="438">
        <v>3400064</v>
      </c>
      <c r="B39" s="19" t="s">
        <v>33</v>
      </c>
      <c r="C39" s="439" t="s">
        <v>213</v>
      </c>
      <c r="D39" s="439" t="s">
        <v>237</v>
      </c>
      <c r="E39" s="19">
        <v>26539676</v>
      </c>
      <c r="F39" s="19">
        <v>542217.24178194476</v>
      </c>
      <c r="G39" s="439" t="s">
        <v>237</v>
      </c>
      <c r="H39" s="19">
        <v>34865715</v>
      </c>
      <c r="I39" s="19">
        <v>712321.87687805144</v>
      </c>
      <c r="J39" s="440">
        <v>1254539.1186599962</v>
      </c>
      <c r="K39" s="131"/>
      <c r="L39" s="169"/>
    </row>
    <row r="40" spans="1:12">
      <c r="A40" s="438">
        <v>3400068</v>
      </c>
      <c r="B40" s="19" t="s">
        <v>34</v>
      </c>
      <c r="C40" s="439" t="s">
        <v>212</v>
      </c>
      <c r="D40" s="439" t="s">
        <v>238</v>
      </c>
      <c r="E40" s="19">
        <v>0</v>
      </c>
      <c r="F40" s="19">
        <v>0</v>
      </c>
      <c r="G40" s="439" t="s">
        <v>238</v>
      </c>
      <c r="H40" s="19">
        <v>0</v>
      </c>
      <c r="I40" s="19">
        <v>0</v>
      </c>
      <c r="J40" s="440">
        <v>0</v>
      </c>
    </row>
    <row r="41" spans="1:12">
      <c r="A41" s="438">
        <v>3400069</v>
      </c>
      <c r="B41" s="19" t="s">
        <v>303</v>
      </c>
      <c r="C41" s="439" t="s">
        <v>213</v>
      </c>
      <c r="D41" s="439" t="s">
        <v>237</v>
      </c>
      <c r="E41" s="19">
        <v>459885994</v>
      </c>
      <c r="F41" s="19">
        <v>9395672.9238453396</v>
      </c>
      <c r="G41" s="439" t="s">
        <v>237</v>
      </c>
      <c r="H41" s="19">
        <v>233385822</v>
      </c>
      <c r="I41" s="19">
        <v>4768174.889393975</v>
      </c>
      <c r="J41" s="440">
        <v>14163847.813239314</v>
      </c>
    </row>
    <row r="42" spans="1:12">
      <c r="A42" s="441">
        <v>3400070</v>
      </c>
      <c r="B42" s="442" t="s">
        <v>35</v>
      </c>
      <c r="C42" s="443" t="s">
        <v>213</v>
      </c>
      <c r="D42" s="443" t="s">
        <v>237</v>
      </c>
      <c r="E42" s="442">
        <v>88575999</v>
      </c>
      <c r="F42" s="442">
        <v>1809646.5784231992</v>
      </c>
      <c r="G42" s="443" t="s">
        <v>237</v>
      </c>
      <c r="H42" s="442">
        <v>115916886</v>
      </c>
      <c r="I42" s="442">
        <v>2368232.9129742249</v>
      </c>
      <c r="J42" s="444">
        <v>4177879.4913974241</v>
      </c>
    </row>
    <row r="43" spans="1:12">
      <c r="A43" s="438">
        <v>3400071</v>
      </c>
      <c r="B43" s="19" t="s">
        <v>280</v>
      </c>
      <c r="C43" s="439" t="s">
        <v>212</v>
      </c>
      <c r="D43" s="439" t="s">
        <v>238</v>
      </c>
      <c r="E43" s="19">
        <v>0</v>
      </c>
      <c r="F43" s="19">
        <v>0</v>
      </c>
      <c r="G43" s="439" t="s">
        <v>238</v>
      </c>
      <c r="H43" s="19">
        <v>0</v>
      </c>
      <c r="I43" s="19">
        <v>0</v>
      </c>
      <c r="J43" s="440">
        <v>0</v>
      </c>
    </row>
    <row r="44" spans="1:12">
      <c r="A44" s="438">
        <v>3400073</v>
      </c>
      <c r="B44" s="19" t="s">
        <v>36</v>
      </c>
      <c r="C44" s="439" t="s">
        <v>213</v>
      </c>
      <c r="D44" s="439" t="s">
        <v>237</v>
      </c>
      <c r="E44" s="19">
        <v>120533328</v>
      </c>
      <c r="F44" s="19">
        <v>2462548.8514237497</v>
      </c>
      <c r="G44" s="439" t="s">
        <v>237</v>
      </c>
      <c r="H44" s="19">
        <v>211384649</v>
      </c>
      <c r="I44" s="19">
        <v>4318681.2580464259</v>
      </c>
      <c r="J44" s="440">
        <v>6781230.1094701756</v>
      </c>
    </row>
    <row r="45" spans="1:12">
      <c r="A45" s="438">
        <v>3400075</v>
      </c>
      <c r="B45" s="19" t="s">
        <v>283</v>
      </c>
      <c r="C45" s="439" t="s">
        <v>213</v>
      </c>
      <c r="D45" s="439" t="s">
        <v>237</v>
      </c>
      <c r="E45" s="19">
        <v>61368699</v>
      </c>
      <c r="F45" s="19">
        <v>1253789.4849781282</v>
      </c>
      <c r="G45" s="439" t="s">
        <v>237</v>
      </c>
      <c r="H45" s="19">
        <v>77413366</v>
      </c>
      <c r="I45" s="19">
        <v>1581589.0815538284</v>
      </c>
      <c r="J45" s="440">
        <v>2835378.5665319567</v>
      </c>
    </row>
    <row r="46" spans="1:12">
      <c r="A46" s="438">
        <v>3400084</v>
      </c>
      <c r="B46" s="19" t="s">
        <v>277</v>
      </c>
      <c r="C46" s="439" t="s">
        <v>212</v>
      </c>
      <c r="D46" s="439" t="s">
        <v>238</v>
      </c>
      <c r="E46" s="19">
        <v>0</v>
      </c>
      <c r="F46" s="19">
        <v>0</v>
      </c>
      <c r="G46" s="439" t="s">
        <v>238</v>
      </c>
      <c r="H46" s="19">
        <v>0</v>
      </c>
      <c r="I46" s="19">
        <v>0</v>
      </c>
      <c r="J46" s="440">
        <v>0</v>
      </c>
    </row>
    <row r="47" spans="1:12">
      <c r="A47" s="441">
        <v>3400085</v>
      </c>
      <c r="B47" s="442" t="s">
        <v>302</v>
      </c>
      <c r="C47" s="443" t="s">
        <v>213</v>
      </c>
      <c r="D47" s="443" t="s">
        <v>237</v>
      </c>
      <c r="E47" s="442">
        <v>39334522</v>
      </c>
      <c r="F47" s="442">
        <v>803621.56740915845</v>
      </c>
      <c r="G47" s="443" t="s">
        <v>237</v>
      </c>
      <c r="H47" s="442">
        <v>31456231</v>
      </c>
      <c r="I47" s="442">
        <v>642664.62068623991</v>
      </c>
      <c r="J47" s="444">
        <v>1446286.1880953982</v>
      </c>
    </row>
    <row r="48" spans="1:12">
      <c r="A48" s="438">
        <v>3400087</v>
      </c>
      <c r="B48" s="19" t="s">
        <v>38</v>
      </c>
      <c r="C48" s="439" t="s">
        <v>213</v>
      </c>
      <c r="D48" s="439" t="s">
        <v>237</v>
      </c>
      <c r="E48" s="19">
        <v>15208722</v>
      </c>
      <c r="F48" s="19">
        <v>310720.87292506441</v>
      </c>
      <c r="G48" s="439" t="s">
        <v>237</v>
      </c>
      <c r="H48" s="19">
        <v>40687526</v>
      </c>
      <c r="I48" s="19">
        <v>831264.03361710836</v>
      </c>
      <c r="J48" s="440">
        <v>1141984.9065421727</v>
      </c>
    </row>
    <row r="49" spans="1:16" s="169" customFormat="1">
      <c r="A49" s="438">
        <v>3400090</v>
      </c>
      <c r="B49" s="19" t="s">
        <v>292</v>
      </c>
      <c r="C49" s="439" t="s">
        <v>212</v>
      </c>
      <c r="D49" s="439" t="s">
        <v>238</v>
      </c>
      <c r="E49" s="19">
        <v>0</v>
      </c>
      <c r="F49" s="19">
        <v>0</v>
      </c>
      <c r="G49" s="439" t="s">
        <v>238</v>
      </c>
      <c r="H49" s="19">
        <v>0</v>
      </c>
      <c r="I49" s="19">
        <v>0</v>
      </c>
      <c r="J49" s="440">
        <v>0</v>
      </c>
      <c r="K49" s="23"/>
      <c r="L49" s="20"/>
      <c r="M49" s="165"/>
      <c r="N49" s="165"/>
      <c r="O49" s="165"/>
      <c r="P49" s="165"/>
    </row>
    <row r="50" spans="1:16" s="169" customFormat="1">
      <c r="A50" s="438">
        <v>3400091</v>
      </c>
      <c r="B50" s="19" t="s">
        <v>296</v>
      </c>
      <c r="C50" s="439" t="s">
        <v>213</v>
      </c>
      <c r="D50" s="439" t="s">
        <v>237</v>
      </c>
      <c r="E50" s="19">
        <v>514371831</v>
      </c>
      <c r="F50" s="19">
        <v>10508842.513945861</v>
      </c>
      <c r="G50" s="439" t="s">
        <v>237</v>
      </c>
      <c r="H50" s="19">
        <v>378703701</v>
      </c>
      <c r="I50" s="19">
        <v>7737083.0076762922</v>
      </c>
      <c r="J50" s="440">
        <v>18245925.521622151</v>
      </c>
      <c r="K50" s="23"/>
      <c r="L50" s="20"/>
      <c r="M50" s="165"/>
      <c r="N50" s="165"/>
      <c r="O50" s="165"/>
      <c r="P50" s="165"/>
    </row>
    <row r="51" spans="1:16" s="169" customFormat="1">
      <c r="A51" s="438">
        <v>3400096</v>
      </c>
      <c r="B51" s="19" t="s">
        <v>294</v>
      </c>
      <c r="C51" s="439" t="s">
        <v>213</v>
      </c>
      <c r="D51" s="439" t="s">
        <v>237</v>
      </c>
      <c r="E51" s="19">
        <v>24169567</v>
      </c>
      <c r="F51" s="19">
        <v>493794.87352460192</v>
      </c>
      <c r="G51" s="439" t="s">
        <v>237</v>
      </c>
      <c r="H51" s="19">
        <v>56017683</v>
      </c>
      <c r="I51" s="19">
        <v>1144465.8769487366</v>
      </c>
      <c r="J51" s="440">
        <v>1638260.7504733386</v>
      </c>
      <c r="K51" s="23"/>
      <c r="L51" s="20"/>
      <c r="M51" s="165"/>
      <c r="N51" s="165"/>
      <c r="O51" s="165"/>
      <c r="P51" s="165"/>
    </row>
    <row r="52" spans="1:16" s="169" customFormat="1">
      <c r="A52" s="441">
        <v>3400097</v>
      </c>
      <c r="B52" s="442" t="s">
        <v>40</v>
      </c>
      <c r="C52" s="443" t="s">
        <v>213</v>
      </c>
      <c r="D52" s="443" t="s">
        <v>237</v>
      </c>
      <c r="E52" s="442">
        <v>24414840</v>
      </c>
      <c r="F52" s="442">
        <v>498805.90868356853</v>
      </c>
      <c r="G52" s="443" t="s">
        <v>237</v>
      </c>
      <c r="H52" s="442">
        <v>36548188</v>
      </c>
      <c r="I52" s="442">
        <v>746695.53951932082</v>
      </c>
      <c r="J52" s="444">
        <v>1245501.4482028894</v>
      </c>
      <c r="K52" s="23"/>
      <c r="L52" s="20"/>
      <c r="M52" s="165"/>
      <c r="N52" s="165"/>
      <c r="O52" s="165"/>
      <c r="P52" s="165"/>
    </row>
    <row r="53" spans="1:16" s="169" customFormat="1">
      <c r="A53" s="438">
        <v>3400098</v>
      </c>
      <c r="B53" s="19" t="s">
        <v>356</v>
      </c>
      <c r="C53" s="439" t="s">
        <v>212</v>
      </c>
      <c r="D53" s="439" t="s">
        <v>238</v>
      </c>
      <c r="E53" s="19">
        <v>0</v>
      </c>
      <c r="F53" s="19">
        <v>0</v>
      </c>
      <c r="G53" s="439" t="s">
        <v>238</v>
      </c>
      <c r="H53" s="19">
        <v>0</v>
      </c>
      <c r="I53" s="19">
        <v>0</v>
      </c>
      <c r="J53" s="440">
        <v>0</v>
      </c>
      <c r="K53" s="23"/>
      <c r="L53" s="20"/>
      <c r="M53" s="165"/>
      <c r="N53" s="165"/>
      <c r="O53" s="165"/>
      <c r="P53" s="165"/>
    </row>
    <row r="54" spans="1:16" s="169" customFormat="1">
      <c r="A54" s="438">
        <v>3400099</v>
      </c>
      <c r="B54" s="19" t="s">
        <v>299</v>
      </c>
      <c r="C54" s="439" t="s">
        <v>212</v>
      </c>
      <c r="D54" s="439" t="s">
        <v>238</v>
      </c>
      <c r="E54" s="19">
        <v>0</v>
      </c>
      <c r="F54" s="19">
        <v>0</v>
      </c>
      <c r="G54" s="439" t="s">
        <v>238</v>
      </c>
      <c r="H54" s="19">
        <v>0</v>
      </c>
      <c r="I54" s="19">
        <v>0</v>
      </c>
      <c r="J54" s="440">
        <v>0</v>
      </c>
      <c r="K54" s="23"/>
      <c r="L54" s="20"/>
      <c r="M54" s="165"/>
      <c r="N54" s="165"/>
      <c r="O54" s="165"/>
      <c r="P54" s="165"/>
    </row>
    <row r="55" spans="1:16" s="169" customFormat="1">
      <c r="A55" s="438">
        <v>3400107</v>
      </c>
      <c r="B55" s="19" t="s">
        <v>289</v>
      </c>
      <c r="C55" s="439" t="s">
        <v>212</v>
      </c>
      <c r="D55" s="439" t="s">
        <v>238</v>
      </c>
      <c r="E55" s="19">
        <v>0</v>
      </c>
      <c r="F55" s="19">
        <v>0</v>
      </c>
      <c r="G55" s="439" t="s">
        <v>238</v>
      </c>
      <c r="H55" s="19">
        <v>0</v>
      </c>
      <c r="I55" s="19">
        <v>0</v>
      </c>
      <c r="J55" s="440">
        <v>0</v>
      </c>
      <c r="K55" s="23"/>
      <c r="L55" s="20"/>
      <c r="M55" s="165"/>
      <c r="N55" s="165"/>
      <c r="O55" s="165"/>
      <c r="P55" s="165"/>
    </row>
    <row r="56" spans="1:16" s="169" customFormat="1">
      <c r="A56" s="441">
        <v>3400109</v>
      </c>
      <c r="B56" s="442" t="s">
        <v>595</v>
      </c>
      <c r="C56" s="443" t="s">
        <v>213</v>
      </c>
      <c r="D56" s="443" t="s">
        <v>237</v>
      </c>
      <c r="E56" s="442">
        <v>51000090</v>
      </c>
      <c r="F56" s="442">
        <v>1041954.2473099877</v>
      </c>
      <c r="G56" s="443" t="s">
        <v>237</v>
      </c>
      <c r="H56" s="442">
        <v>57748974</v>
      </c>
      <c r="I56" s="442">
        <v>1179836.9127798411</v>
      </c>
      <c r="J56" s="444">
        <v>2221791.160089829</v>
      </c>
      <c r="K56" s="23"/>
      <c r="L56" s="20"/>
      <c r="M56" s="165"/>
      <c r="N56" s="165"/>
      <c r="O56" s="165"/>
      <c r="P56" s="165"/>
    </row>
    <row r="57" spans="1:16" s="172" customFormat="1">
      <c r="A57" s="438">
        <v>3400113</v>
      </c>
      <c r="B57" s="19" t="s">
        <v>42</v>
      </c>
      <c r="C57" s="439" t="s">
        <v>212</v>
      </c>
      <c r="D57" s="439" t="s">
        <v>238</v>
      </c>
      <c r="E57" s="19">
        <v>0</v>
      </c>
      <c r="F57" s="19">
        <v>0</v>
      </c>
      <c r="G57" s="439" t="s">
        <v>238</v>
      </c>
      <c r="H57" s="19">
        <v>0</v>
      </c>
      <c r="I57" s="19">
        <v>0</v>
      </c>
      <c r="J57" s="440">
        <v>0</v>
      </c>
      <c r="K57" s="171"/>
      <c r="M57" s="170"/>
      <c r="N57" s="170"/>
      <c r="O57" s="170"/>
      <c r="P57" s="170"/>
    </row>
    <row r="58" spans="1:16" s="169" customFormat="1">
      <c r="A58" s="438">
        <v>3400114</v>
      </c>
      <c r="B58" s="19" t="s">
        <v>43</v>
      </c>
      <c r="C58" s="439" t="s">
        <v>214</v>
      </c>
      <c r="D58" s="439" t="s">
        <v>238</v>
      </c>
      <c r="E58" s="19">
        <v>0</v>
      </c>
      <c r="F58" s="19">
        <v>0</v>
      </c>
      <c r="G58" s="439" t="s">
        <v>238</v>
      </c>
      <c r="H58" s="19">
        <v>0</v>
      </c>
      <c r="I58" s="19">
        <v>0</v>
      </c>
      <c r="J58" s="440">
        <v>0</v>
      </c>
      <c r="K58" s="23"/>
      <c r="L58" s="20"/>
      <c r="M58" s="165"/>
      <c r="N58" s="165"/>
      <c r="O58" s="165"/>
      <c r="P58" s="165"/>
    </row>
    <row r="59" spans="1:16" s="169" customFormat="1">
      <c r="A59" s="438">
        <v>3400115</v>
      </c>
      <c r="B59" s="19" t="s">
        <v>84</v>
      </c>
      <c r="C59" s="439" t="s">
        <v>213</v>
      </c>
      <c r="D59" s="439" t="s">
        <v>237</v>
      </c>
      <c r="E59" s="19">
        <v>247212088</v>
      </c>
      <c r="F59" s="19">
        <v>5050651.5788103594</v>
      </c>
      <c r="G59" s="439" t="s">
        <v>237</v>
      </c>
      <c r="H59" s="19">
        <v>190618149</v>
      </c>
      <c r="I59" s="19">
        <v>3894412.5385841099</v>
      </c>
      <c r="J59" s="440">
        <v>8945064.1173944697</v>
      </c>
      <c r="K59" s="23"/>
      <c r="L59" s="20"/>
      <c r="M59" s="165"/>
      <c r="N59" s="165"/>
      <c r="O59" s="165"/>
      <c r="P59" s="165"/>
    </row>
    <row r="60" spans="1:16" s="169" customFormat="1">
      <c r="A60" s="438">
        <v>3400116</v>
      </c>
      <c r="B60" s="19" t="s">
        <v>44</v>
      </c>
      <c r="C60" s="439" t="s">
        <v>213</v>
      </c>
      <c r="D60" s="439" t="s">
        <v>237</v>
      </c>
      <c r="E60" s="19">
        <v>114487770</v>
      </c>
      <c r="F60" s="19">
        <v>2339035.4451639005</v>
      </c>
      <c r="G60" s="439" t="s">
        <v>237</v>
      </c>
      <c r="H60" s="19">
        <v>72998243</v>
      </c>
      <c r="I60" s="19">
        <v>1491386.1787305977</v>
      </c>
      <c r="J60" s="440">
        <v>3830421.6238944982</v>
      </c>
      <c r="K60" s="23"/>
      <c r="L60" s="20"/>
      <c r="M60" s="165"/>
      <c r="N60" s="165"/>
      <c r="O60" s="165"/>
      <c r="P60" s="165"/>
    </row>
    <row r="61" spans="1:16" s="169" customFormat="1">
      <c r="A61" s="441">
        <v>3400119</v>
      </c>
      <c r="B61" s="442" t="s">
        <v>596</v>
      </c>
      <c r="C61" s="443" t="s">
        <v>212</v>
      </c>
      <c r="D61" s="443" t="s">
        <v>238</v>
      </c>
      <c r="E61" s="442">
        <v>0</v>
      </c>
      <c r="F61" s="442">
        <v>0</v>
      </c>
      <c r="G61" s="443" t="s">
        <v>238</v>
      </c>
      <c r="H61" s="442">
        <v>0</v>
      </c>
      <c r="I61" s="442">
        <v>0</v>
      </c>
      <c r="J61" s="444">
        <v>0</v>
      </c>
      <c r="K61" s="23"/>
      <c r="L61" s="20"/>
      <c r="M61" s="165"/>
      <c r="N61" s="165"/>
      <c r="O61" s="165"/>
      <c r="P61" s="165"/>
    </row>
    <row r="62" spans="1:16" s="169" customFormat="1">
      <c r="A62" s="438">
        <v>3400120</v>
      </c>
      <c r="B62" s="19" t="s">
        <v>285</v>
      </c>
      <c r="C62" s="439" t="s">
        <v>212</v>
      </c>
      <c r="D62" s="439" t="s">
        <v>238</v>
      </c>
      <c r="E62" s="19">
        <v>0</v>
      </c>
      <c r="F62" s="19">
        <v>0</v>
      </c>
      <c r="G62" s="439" t="s">
        <v>238</v>
      </c>
      <c r="H62" s="19">
        <v>0</v>
      </c>
      <c r="I62" s="19">
        <v>0</v>
      </c>
      <c r="J62" s="440">
        <v>0</v>
      </c>
      <c r="K62" s="23"/>
      <c r="L62" s="20"/>
      <c r="M62" s="165"/>
      <c r="N62" s="165"/>
      <c r="O62" s="165"/>
      <c r="P62" s="165"/>
    </row>
    <row r="63" spans="1:16" s="169" customFormat="1">
      <c r="A63" s="438">
        <v>3400123</v>
      </c>
      <c r="B63" s="19" t="s">
        <v>45</v>
      </c>
      <c r="C63" s="439" t="s">
        <v>213</v>
      </c>
      <c r="D63" s="439" t="s">
        <v>237</v>
      </c>
      <c r="E63" s="19">
        <v>38642923</v>
      </c>
      <c r="F63" s="19">
        <v>789491.89596180734</v>
      </c>
      <c r="G63" s="439" t="s">
        <v>237</v>
      </c>
      <c r="H63" s="19">
        <v>51737235</v>
      </c>
      <c r="I63" s="19">
        <v>1057014.4435495103</v>
      </c>
      <c r="J63" s="440">
        <v>1846506.3395113177</v>
      </c>
      <c r="K63" s="23"/>
      <c r="L63" s="20"/>
      <c r="M63" s="165"/>
      <c r="N63" s="165"/>
      <c r="O63" s="165"/>
      <c r="P63" s="165"/>
    </row>
    <row r="64" spans="1:16" s="169" customFormat="1">
      <c r="A64" s="438">
        <v>3400126</v>
      </c>
      <c r="B64" s="19" t="s">
        <v>46</v>
      </c>
      <c r="C64" s="439" t="s">
        <v>213</v>
      </c>
      <c r="D64" s="439" t="s">
        <v>237</v>
      </c>
      <c r="E64" s="19">
        <v>51191249</v>
      </c>
      <c r="F64" s="19">
        <v>1045859.7096721429</v>
      </c>
      <c r="G64" s="439" t="s">
        <v>237</v>
      </c>
      <c r="H64" s="19">
        <v>45804259</v>
      </c>
      <c r="I64" s="19">
        <v>935801.13701636065</v>
      </c>
      <c r="J64" s="440">
        <v>1981660.8466885034</v>
      </c>
      <c r="K64" s="23"/>
      <c r="L64" s="20"/>
      <c r="M64" s="165"/>
      <c r="N64" s="165"/>
      <c r="O64" s="165"/>
      <c r="P64" s="165"/>
    </row>
    <row r="65" spans="1:16" s="169" customFormat="1">
      <c r="A65" s="438">
        <v>3400127</v>
      </c>
      <c r="B65" s="19" t="s">
        <v>288</v>
      </c>
      <c r="C65" s="439" t="s">
        <v>212</v>
      </c>
      <c r="D65" s="439" t="s">
        <v>238</v>
      </c>
      <c r="E65" s="19">
        <v>0</v>
      </c>
      <c r="F65" s="19">
        <v>0</v>
      </c>
      <c r="G65" s="439" t="s">
        <v>238</v>
      </c>
      <c r="H65" s="19">
        <v>0</v>
      </c>
      <c r="I65" s="19">
        <v>0</v>
      </c>
      <c r="J65" s="440">
        <v>0</v>
      </c>
      <c r="K65" s="23"/>
      <c r="L65" s="20"/>
      <c r="M65" s="165"/>
      <c r="N65" s="165"/>
      <c r="O65" s="165"/>
      <c r="P65" s="165"/>
    </row>
    <row r="66" spans="1:16" s="169" customFormat="1">
      <c r="A66" s="441">
        <v>3400129</v>
      </c>
      <c r="B66" s="442" t="s">
        <v>47</v>
      </c>
      <c r="C66" s="443" t="s">
        <v>213</v>
      </c>
      <c r="D66" s="443" t="s">
        <v>237</v>
      </c>
      <c r="E66" s="442">
        <v>44349085</v>
      </c>
      <c r="F66" s="442">
        <v>906071.29281657469</v>
      </c>
      <c r="G66" s="443" t="s">
        <v>237</v>
      </c>
      <c r="H66" s="442">
        <v>40524397</v>
      </c>
      <c r="I66" s="442">
        <v>827931.23647087917</v>
      </c>
      <c r="J66" s="444">
        <v>1734002.5292874537</v>
      </c>
      <c r="K66" s="23"/>
      <c r="L66" s="20"/>
      <c r="M66" s="165"/>
      <c r="N66" s="165"/>
      <c r="O66" s="165"/>
      <c r="P66" s="165"/>
    </row>
    <row r="67" spans="1:16" s="169" customFormat="1">
      <c r="A67" s="438">
        <v>3400130</v>
      </c>
      <c r="B67" s="19" t="s">
        <v>357</v>
      </c>
      <c r="C67" s="439" t="s">
        <v>212</v>
      </c>
      <c r="D67" s="439" t="s">
        <v>238</v>
      </c>
      <c r="E67" s="19">
        <v>0</v>
      </c>
      <c r="F67" s="19">
        <v>0</v>
      </c>
      <c r="G67" s="439" t="s">
        <v>238</v>
      </c>
      <c r="H67" s="19">
        <v>0</v>
      </c>
      <c r="I67" s="19">
        <v>0</v>
      </c>
      <c r="J67" s="440">
        <v>0</v>
      </c>
      <c r="K67" s="23"/>
      <c r="L67" s="20"/>
      <c r="M67" s="165"/>
      <c r="N67" s="165"/>
      <c r="O67" s="165"/>
      <c r="P67" s="165"/>
    </row>
    <row r="68" spans="1:16" s="169" customFormat="1">
      <c r="A68" s="438">
        <v>3400131</v>
      </c>
      <c r="B68" s="19" t="s">
        <v>48</v>
      </c>
      <c r="C68" s="439" t="s">
        <v>212</v>
      </c>
      <c r="D68" s="439" t="s">
        <v>238</v>
      </c>
      <c r="E68" s="19">
        <v>0</v>
      </c>
      <c r="F68" s="19">
        <v>0</v>
      </c>
      <c r="G68" s="439" t="s">
        <v>238</v>
      </c>
      <c r="H68" s="19">
        <v>0</v>
      </c>
      <c r="I68" s="19">
        <v>0</v>
      </c>
      <c r="J68" s="440">
        <v>0</v>
      </c>
      <c r="K68" s="23"/>
      <c r="L68" s="20"/>
      <c r="M68" s="165"/>
      <c r="N68" s="165"/>
      <c r="O68" s="165"/>
      <c r="P68" s="165"/>
    </row>
    <row r="69" spans="1:16" s="169" customFormat="1">
      <c r="A69" s="438">
        <v>3400132</v>
      </c>
      <c r="B69" s="19" t="s">
        <v>49</v>
      </c>
      <c r="C69" s="439" t="s">
        <v>213</v>
      </c>
      <c r="D69" s="439" t="s">
        <v>237</v>
      </c>
      <c r="E69" s="19">
        <v>33670569</v>
      </c>
      <c r="F69" s="19">
        <v>687904.51897033909</v>
      </c>
      <c r="G69" s="439" t="s">
        <v>237</v>
      </c>
      <c r="H69" s="19">
        <v>46148644</v>
      </c>
      <c r="I69" s="19">
        <v>942837.07388352801</v>
      </c>
      <c r="J69" s="440">
        <v>1630741.592853867</v>
      </c>
      <c r="K69" s="23"/>
      <c r="L69" s="20"/>
      <c r="M69" s="165"/>
      <c r="N69" s="165"/>
      <c r="O69" s="165"/>
      <c r="P69" s="165"/>
    </row>
    <row r="70" spans="1:16" s="169" customFormat="1">
      <c r="A70" s="438">
        <v>3400133</v>
      </c>
      <c r="B70" s="19" t="s">
        <v>50</v>
      </c>
      <c r="C70" s="439" t="s">
        <v>213</v>
      </c>
      <c r="D70" s="439" t="s">
        <v>237</v>
      </c>
      <c r="E70" s="19">
        <v>9347234</v>
      </c>
      <c r="F70" s="19">
        <v>190968.09764257915</v>
      </c>
      <c r="G70" s="439" t="s">
        <v>237</v>
      </c>
      <c r="H70" s="19">
        <v>11880042</v>
      </c>
      <c r="I70" s="19">
        <v>242714.47795721615</v>
      </c>
      <c r="J70" s="440">
        <v>433682.57559979532</v>
      </c>
      <c r="K70" s="23"/>
      <c r="L70" s="20"/>
      <c r="M70" s="165"/>
      <c r="N70" s="165"/>
      <c r="O70" s="165"/>
      <c r="P70" s="165"/>
    </row>
    <row r="71" spans="1:16" s="169" customFormat="1">
      <c r="A71" s="441">
        <v>3400141</v>
      </c>
      <c r="B71" s="442" t="s">
        <v>51</v>
      </c>
      <c r="C71" s="443" t="s">
        <v>212</v>
      </c>
      <c r="D71" s="443" t="s">
        <v>238</v>
      </c>
      <c r="E71" s="442">
        <v>0</v>
      </c>
      <c r="F71" s="442">
        <v>0</v>
      </c>
      <c r="G71" s="443" t="s">
        <v>238</v>
      </c>
      <c r="H71" s="442">
        <v>0</v>
      </c>
      <c r="I71" s="442">
        <v>0</v>
      </c>
      <c r="J71" s="444">
        <v>0</v>
      </c>
      <c r="K71" s="23"/>
      <c r="L71" s="20"/>
      <c r="M71" s="165"/>
      <c r="N71" s="165"/>
      <c r="O71" s="165"/>
      <c r="P71" s="165"/>
    </row>
    <row r="72" spans="1:16" s="169" customFormat="1">
      <c r="A72" s="438">
        <v>3400142</v>
      </c>
      <c r="B72" s="19" t="s">
        <v>52</v>
      </c>
      <c r="C72" s="439" t="s">
        <v>212</v>
      </c>
      <c r="D72" s="439" t="s">
        <v>238</v>
      </c>
      <c r="E72" s="19">
        <v>0</v>
      </c>
      <c r="F72" s="19">
        <v>0</v>
      </c>
      <c r="G72" s="439" t="s">
        <v>238</v>
      </c>
      <c r="H72" s="19">
        <v>0</v>
      </c>
      <c r="I72" s="19">
        <v>0</v>
      </c>
      <c r="J72" s="440">
        <v>0</v>
      </c>
      <c r="K72" s="23"/>
      <c r="L72" s="20"/>
      <c r="M72" s="165"/>
      <c r="N72" s="165"/>
      <c r="O72" s="165"/>
      <c r="P72" s="165"/>
    </row>
    <row r="73" spans="1:16" s="169" customFormat="1">
      <c r="A73" s="438">
        <v>3400143</v>
      </c>
      <c r="B73" s="19" t="s">
        <v>53</v>
      </c>
      <c r="C73" s="439" t="s">
        <v>212</v>
      </c>
      <c r="D73" s="439" t="s">
        <v>238</v>
      </c>
      <c r="E73" s="19">
        <v>0</v>
      </c>
      <c r="F73" s="19">
        <v>0</v>
      </c>
      <c r="G73" s="439" t="s">
        <v>238</v>
      </c>
      <c r="H73" s="19">
        <v>0</v>
      </c>
      <c r="I73" s="19">
        <v>0</v>
      </c>
      <c r="J73" s="440">
        <v>0</v>
      </c>
      <c r="K73" s="23"/>
      <c r="L73" s="20"/>
      <c r="M73" s="165"/>
      <c r="N73" s="165"/>
      <c r="O73" s="165"/>
      <c r="P73" s="165"/>
    </row>
    <row r="74" spans="1:16" s="169" customFormat="1">
      <c r="A74" s="438">
        <v>3400144</v>
      </c>
      <c r="B74" s="19" t="s">
        <v>54</v>
      </c>
      <c r="C74" s="439" t="s">
        <v>213</v>
      </c>
      <c r="D74" s="439" t="s">
        <v>237</v>
      </c>
      <c r="E74" s="19">
        <v>26004263</v>
      </c>
      <c r="F74" s="19">
        <v>531278.51894018147</v>
      </c>
      <c r="G74" s="439" t="s">
        <v>237</v>
      </c>
      <c r="H74" s="19">
        <v>21526577</v>
      </c>
      <c r="I74" s="19">
        <v>439797.42653778632</v>
      </c>
      <c r="J74" s="440">
        <v>971075.94547796785</v>
      </c>
      <c r="K74" s="23"/>
      <c r="L74" s="20"/>
      <c r="M74" s="165"/>
      <c r="N74" s="165"/>
      <c r="O74" s="165"/>
      <c r="P74" s="165"/>
    </row>
    <row r="75" spans="1:16" s="169" customFormat="1">
      <c r="A75" s="438">
        <v>3400145</v>
      </c>
      <c r="B75" s="19" t="s">
        <v>354</v>
      </c>
      <c r="C75" s="439" t="s">
        <v>212</v>
      </c>
      <c r="D75" s="439" t="s">
        <v>238</v>
      </c>
      <c r="E75" s="19">
        <v>0</v>
      </c>
      <c r="F75" s="19">
        <v>0</v>
      </c>
      <c r="G75" s="439" t="s">
        <v>238</v>
      </c>
      <c r="H75" s="19">
        <v>0</v>
      </c>
      <c r="I75" s="19">
        <v>0</v>
      </c>
      <c r="J75" s="440">
        <v>0</v>
      </c>
      <c r="K75" s="23"/>
      <c r="L75" s="20"/>
      <c r="M75" s="165"/>
      <c r="N75" s="165"/>
      <c r="O75" s="165"/>
      <c r="P75" s="165"/>
    </row>
    <row r="76" spans="1:16" s="169" customFormat="1">
      <c r="A76" s="441">
        <v>3400147</v>
      </c>
      <c r="B76" s="442" t="s">
        <v>55</v>
      </c>
      <c r="C76" s="443" t="s">
        <v>212</v>
      </c>
      <c r="D76" s="443" t="s">
        <v>238</v>
      </c>
      <c r="E76" s="442">
        <v>0</v>
      </c>
      <c r="F76" s="442">
        <v>0</v>
      </c>
      <c r="G76" s="443" t="s">
        <v>238</v>
      </c>
      <c r="H76" s="442">
        <v>0</v>
      </c>
      <c r="I76" s="442">
        <v>0</v>
      </c>
      <c r="J76" s="444">
        <v>0</v>
      </c>
      <c r="K76" s="23"/>
      <c r="L76" s="20"/>
      <c r="M76" s="165"/>
      <c r="N76" s="165"/>
      <c r="O76" s="165"/>
      <c r="P76" s="165"/>
    </row>
    <row r="77" spans="1:16" s="169" customFormat="1">
      <c r="A77" s="438">
        <v>3400148</v>
      </c>
      <c r="B77" s="19" t="s">
        <v>171</v>
      </c>
      <c r="C77" s="439" t="s">
        <v>213</v>
      </c>
      <c r="D77" s="439" t="s">
        <v>237</v>
      </c>
      <c r="E77" s="19">
        <v>14707118</v>
      </c>
      <c r="F77" s="19">
        <v>300472.88280842581</v>
      </c>
      <c r="G77" s="439" t="s">
        <v>237</v>
      </c>
      <c r="H77" s="19">
        <v>36555288</v>
      </c>
      <c r="I77" s="19">
        <v>746840.59563894535</v>
      </c>
      <c r="J77" s="440">
        <v>1047313.4784473712</v>
      </c>
      <c r="K77" s="23"/>
      <c r="L77" s="20"/>
      <c r="M77" s="165"/>
      <c r="N77" s="165"/>
      <c r="O77" s="165"/>
      <c r="P77" s="165"/>
    </row>
    <row r="78" spans="1:16" s="169" customFormat="1">
      <c r="A78" s="445">
        <v>3400151</v>
      </c>
      <c r="B78" s="446" t="s">
        <v>56</v>
      </c>
      <c r="C78" s="447" t="s">
        <v>213</v>
      </c>
      <c r="D78" s="447" t="s">
        <v>237</v>
      </c>
      <c r="E78" s="446">
        <v>28767675</v>
      </c>
      <c r="F78" s="446">
        <v>587736.24029846513</v>
      </c>
      <c r="G78" s="447" t="s">
        <v>237</v>
      </c>
      <c r="H78" s="446">
        <v>19493680</v>
      </c>
      <c r="I78" s="446">
        <v>398264.44760591129</v>
      </c>
      <c r="J78" s="448">
        <v>986000.68790437642</v>
      </c>
      <c r="K78" s="23"/>
      <c r="L78" s="20"/>
      <c r="M78" s="165"/>
      <c r="N78" s="165"/>
      <c r="O78" s="165"/>
      <c r="P78" s="165"/>
    </row>
    <row r="79" spans="1:16" s="169" customFormat="1">
      <c r="A79" s="445" t="s">
        <v>573</v>
      </c>
      <c r="B79" s="446" t="s">
        <v>597</v>
      </c>
      <c r="C79" s="447" t="s">
        <v>212</v>
      </c>
      <c r="D79" s="447" t="s">
        <v>238</v>
      </c>
      <c r="E79" s="446">
        <v>0</v>
      </c>
      <c r="F79" s="446">
        <v>0</v>
      </c>
      <c r="G79" s="447" t="s">
        <v>238</v>
      </c>
      <c r="H79" s="446">
        <v>0</v>
      </c>
      <c r="I79" s="446">
        <v>0</v>
      </c>
      <c r="J79" s="448">
        <v>0</v>
      </c>
      <c r="K79" s="23"/>
      <c r="L79" s="20"/>
      <c r="M79" s="165"/>
      <c r="N79" s="165"/>
      <c r="O79" s="165"/>
      <c r="P79" s="165"/>
    </row>
    <row r="80" spans="1:16" s="169" customFormat="1">
      <c r="A80" s="438">
        <v>3400155</v>
      </c>
      <c r="B80" s="19" t="s">
        <v>286</v>
      </c>
      <c r="C80" s="439" t="s">
        <v>213</v>
      </c>
      <c r="D80" s="439" t="s">
        <v>237</v>
      </c>
      <c r="E80" s="19">
        <v>150471542</v>
      </c>
      <c r="F80" s="19">
        <v>3074199.7178080115</v>
      </c>
      <c r="G80" s="439" t="s">
        <v>237</v>
      </c>
      <c r="H80" s="19">
        <v>94292197</v>
      </c>
      <c r="I80" s="19">
        <v>1926431.0151676217</v>
      </c>
      <c r="J80" s="440">
        <v>5000630.7329756329</v>
      </c>
      <c r="K80" s="23"/>
      <c r="L80" s="20"/>
      <c r="M80" s="165"/>
      <c r="N80" s="165"/>
      <c r="O80" s="165"/>
      <c r="P80" s="165"/>
    </row>
    <row r="81" spans="1:16" s="169" customFormat="1">
      <c r="A81" s="438">
        <v>3400158</v>
      </c>
      <c r="B81" s="19" t="s">
        <v>172</v>
      </c>
      <c r="C81" s="439" t="s">
        <v>213</v>
      </c>
      <c r="D81" s="439" t="s">
        <v>237</v>
      </c>
      <c r="E81" s="19">
        <v>36817086</v>
      </c>
      <c r="F81" s="19">
        <v>752189.24380872818</v>
      </c>
      <c r="G81" s="439" t="s">
        <v>237</v>
      </c>
      <c r="H81" s="19">
        <v>37500009</v>
      </c>
      <c r="I81" s="19">
        <v>766141.66076398618</v>
      </c>
      <c r="J81" s="440">
        <v>1518330.9045727144</v>
      </c>
      <c r="K81" s="23"/>
      <c r="L81" s="20"/>
      <c r="M81" s="165"/>
      <c r="N81" s="165"/>
      <c r="O81" s="165"/>
      <c r="P81" s="165"/>
    </row>
    <row r="82" spans="1:16" s="169" customFormat="1">
      <c r="A82" s="441">
        <v>3400159</v>
      </c>
      <c r="B82" s="442" t="s">
        <v>58</v>
      </c>
      <c r="C82" s="443" t="s">
        <v>213</v>
      </c>
      <c r="D82" s="443" t="s">
        <v>237</v>
      </c>
      <c r="E82" s="442">
        <v>8507453</v>
      </c>
      <c r="F82" s="442">
        <v>173811.00282646748</v>
      </c>
      <c r="G82" s="443" t="s">
        <v>237</v>
      </c>
      <c r="H82" s="442">
        <v>13991130</v>
      </c>
      <c r="I82" s="442">
        <v>285844.93337494478</v>
      </c>
      <c r="J82" s="444">
        <v>459655.93620141223</v>
      </c>
      <c r="K82" s="23"/>
      <c r="L82" s="20"/>
      <c r="M82" s="165"/>
      <c r="N82" s="165"/>
      <c r="O82" s="165"/>
      <c r="P82" s="165"/>
    </row>
    <row r="83" spans="1:16" s="169" customFormat="1">
      <c r="A83" s="438">
        <v>3400166</v>
      </c>
      <c r="B83" s="19" t="s">
        <v>358</v>
      </c>
      <c r="C83" s="439" t="s">
        <v>212</v>
      </c>
      <c r="D83" s="439" t="s">
        <v>238</v>
      </c>
      <c r="E83" s="19">
        <v>0</v>
      </c>
      <c r="F83" s="19">
        <v>0</v>
      </c>
      <c r="G83" s="439" t="s">
        <v>238</v>
      </c>
      <c r="H83" s="19">
        <v>0</v>
      </c>
      <c r="I83" s="19">
        <v>0</v>
      </c>
      <c r="J83" s="440">
        <v>0</v>
      </c>
      <c r="K83" s="23"/>
      <c r="L83" s="20"/>
      <c r="M83" s="165"/>
      <c r="N83" s="165"/>
      <c r="O83" s="165"/>
      <c r="P83" s="165"/>
    </row>
    <row r="84" spans="1:16" s="169" customFormat="1">
      <c r="A84" s="438">
        <v>3400168</v>
      </c>
      <c r="B84" s="19" t="s">
        <v>61</v>
      </c>
      <c r="C84" s="439" t="s">
        <v>218</v>
      </c>
      <c r="D84" s="439" t="s">
        <v>238</v>
      </c>
      <c r="E84" s="19">
        <v>0</v>
      </c>
      <c r="F84" s="19">
        <v>0</v>
      </c>
      <c r="G84" s="439" t="s">
        <v>238</v>
      </c>
      <c r="H84" s="19">
        <v>0</v>
      </c>
      <c r="I84" s="19">
        <v>0</v>
      </c>
      <c r="J84" s="440">
        <v>0</v>
      </c>
      <c r="K84" s="131"/>
      <c r="M84" s="165"/>
      <c r="N84" s="165"/>
      <c r="O84" s="165"/>
      <c r="P84" s="165"/>
    </row>
    <row r="85" spans="1:16" s="169" customFormat="1">
      <c r="A85" s="438">
        <v>3400171</v>
      </c>
      <c r="B85" s="19" t="s">
        <v>173</v>
      </c>
      <c r="C85" s="439" t="s">
        <v>213</v>
      </c>
      <c r="D85" s="439" t="s">
        <v>237</v>
      </c>
      <c r="E85" s="19">
        <v>81581191</v>
      </c>
      <c r="F85" s="19">
        <v>1666739.5775783402</v>
      </c>
      <c r="G85" s="439" t="s">
        <v>237</v>
      </c>
      <c r="H85" s="19">
        <v>61323766</v>
      </c>
      <c r="I85" s="19">
        <v>1252871.484045299</v>
      </c>
      <c r="J85" s="440">
        <v>2919611.0616236394</v>
      </c>
      <c r="K85" s="23"/>
      <c r="L85" s="20"/>
      <c r="M85" s="165"/>
      <c r="N85" s="165"/>
      <c r="O85" s="165"/>
      <c r="P85" s="165"/>
    </row>
    <row r="86" spans="1:16" s="169" customFormat="1">
      <c r="A86" s="438">
        <v>3400173</v>
      </c>
      <c r="B86" s="19" t="s">
        <v>174</v>
      </c>
      <c r="C86" s="439" t="s">
        <v>213</v>
      </c>
      <c r="D86" s="439" t="s">
        <v>237</v>
      </c>
      <c r="E86" s="19">
        <v>101567696</v>
      </c>
      <c r="F86" s="19">
        <v>2075072.6564735402</v>
      </c>
      <c r="G86" s="439" t="s">
        <v>237</v>
      </c>
      <c r="H86" s="19">
        <v>66058865</v>
      </c>
      <c r="I86" s="19">
        <v>1349611.6371407793</v>
      </c>
      <c r="J86" s="440">
        <v>3424684.2936143195</v>
      </c>
      <c r="K86" s="23"/>
      <c r="L86" s="20"/>
      <c r="M86" s="165"/>
      <c r="N86" s="165"/>
      <c r="O86" s="165"/>
      <c r="P86" s="165"/>
    </row>
    <row r="87" spans="1:16" s="169" customFormat="1">
      <c r="A87" s="441">
        <v>3400183</v>
      </c>
      <c r="B87" s="442" t="s">
        <v>175</v>
      </c>
      <c r="C87" s="443" t="s">
        <v>213</v>
      </c>
      <c r="D87" s="443" t="s">
        <v>237</v>
      </c>
      <c r="E87" s="442">
        <v>57662969</v>
      </c>
      <c r="F87" s="442">
        <v>1178079.7928406431</v>
      </c>
      <c r="G87" s="443" t="s">
        <v>237</v>
      </c>
      <c r="H87" s="442">
        <v>52939312</v>
      </c>
      <c r="I87" s="442">
        <v>1081573.4048325913</v>
      </c>
      <c r="J87" s="444">
        <v>2259653.1976732342</v>
      </c>
      <c r="K87" s="23"/>
      <c r="L87" s="20"/>
      <c r="M87" s="165"/>
      <c r="N87" s="165"/>
      <c r="O87" s="165"/>
      <c r="P87" s="165"/>
    </row>
    <row r="88" spans="1:16" s="169" customFormat="1">
      <c r="A88" s="438">
        <v>3400184</v>
      </c>
      <c r="B88" s="19" t="s">
        <v>60</v>
      </c>
      <c r="C88" s="439" t="s">
        <v>213</v>
      </c>
      <c r="D88" s="439" t="s">
        <v>237</v>
      </c>
      <c r="E88" s="19">
        <v>41178156</v>
      </c>
      <c r="F88" s="19">
        <v>841287.82009194989</v>
      </c>
      <c r="G88" s="439" t="s">
        <v>237</v>
      </c>
      <c r="H88" s="19">
        <v>55172006</v>
      </c>
      <c r="I88" s="19">
        <v>1127188.3242620183</v>
      </c>
      <c r="J88" s="440">
        <v>1968476.1443539681</v>
      </c>
      <c r="K88" s="23"/>
      <c r="L88" s="20"/>
      <c r="M88" s="165"/>
      <c r="N88" s="165"/>
      <c r="O88" s="165"/>
      <c r="P88" s="165"/>
    </row>
    <row r="89" spans="1:16" s="169" customFormat="1">
      <c r="A89" s="438">
        <v>3400186</v>
      </c>
      <c r="B89" s="19" t="s">
        <v>278</v>
      </c>
      <c r="C89" s="439" t="s">
        <v>212</v>
      </c>
      <c r="D89" s="439" t="s">
        <v>238</v>
      </c>
      <c r="E89" s="19">
        <v>0</v>
      </c>
      <c r="F89" s="19">
        <v>0</v>
      </c>
      <c r="G89" s="439" t="s">
        <v>238</v>
      </c>
      <c r="H89" s="19">
        <v>0</v>
      </c>
      <c r="I89" s="19">
        <v>0</v>
      </c>
      <c r="J89" s="440">
        <v>0</v>
      </c>
      <c r="K89" s="23"/>
      <c r="L89" s="20"/>
      <c r="M89" s="165"/>
      <c r="N89" s="165"/>
      <c r="O89" s="165"/>
      <c r="P89" s="165"/>
    </row>
    <row r="90" spans="1:16" s="169" customFormat="1">
      <c r="A90" s="438">
        <v>3400187</v>
      </c>
      <c r="B90" s="19" t="s">
        <v>284</v>
      </c>
      <c r="C90" s="439" t="s">
        <v>213</v>
      </c>
      <c r="D90" s="439" t="s">
        <v>237</v>
      </c>
      <c r="E90" s="19">
        <v>4432759</v>
      </c>
      <c r="F90" s="19">
        <v>90563.214052202136</v>
      </c>
      <c r="G90" s="439" t="s">
        <v>237</v>
      </c>
      <c r="H90" s="19">
        <v>38116858</v>
      </c>
      <c r="I90" s="19">
        <v>778744.15686740319</v>
      </c>
      <c r="J90" s="440">
        <v>869307.37091960537</v>
      </c>
      <c r="K90" s="23"/>
      <c r="L90" s="20"/>
      <c r="M90" s="165"/>
      <c r="N90" s="165"/>
      <c r="O90" s="165"/>
      <c r="P90" s="165"/>
    </row>
    <row r="91" spans="1:16" s="169" customFormat="1">
      <c r="A91" s="438">
        <v>3400188</v>
      </c>
      <c r="B91" s="19" t="s">
        <v>351</v>
      </c>
      <c r="C91" s="439" t="s">
        <v>212</v>
      </c>
      <c r="D91" s="439" t="s">
        <v>238</v>
      </c>
      <c r="E91" s="19">
        <v>0</v>
      </c>
      <c r="F91" s="19">
        <v>0</v>
      </c>
      <c r="G91" s="439" t="s">
        <v>238</v>
      </c>
      <c r="H91" s="19">
        <v>0</v>
      </c>
      <c r="I91" s="19">
        <v>0</v>
      </c>
      <c r="J91" s="440">
        <v>0</v>
      </c>
      <c r="K91" s="23"/>
      <c r="L91" s="20"/>
      <c r="M91" s="165"/>
      <c r="N91" s="165"/>
      <c r="O91" s="165"/>
      <c r="P91" s="165"/>
    </row>
    <row r="92" spans="1:16" s="169" customFormat="1">
      <c r="A92" s="441">
        <v>3401303</v>
      </c>
      <c r="B92" s="442" t="s">
        <v>62</v>
      </c>
      <c r="C92" s="443" t="s">
        <v>216</v>
      </c>
      <c r="D92" s="443" t="s">
        <v>238</v>
      </c>
      <c r="E92" s="442">
        <v>0</v>
      </c>
      <c r="F92" s="442">
        <v>0</v>
      </c>
      <c r="G92" s="443" t="s">
        <v>238</v>
      </c>
      <c r="H92" s="442">
        <v>0</v>
      </c>
      <c r="I92" s="442">
        <v>0</v>
      </c>
      <c r="J92" s="444">
        <v>0</v>
      </c>
      <c r="K92" s="131"/>
      <c r="M92" s="165"/>
      <c r="N92" s="165"/>
      <c r="O92" s="165"/>
      <c r="P92" s="165"/>
    </row>
    <row r="93" spans="1:16" s="169" customFormat="1">
      <c r="A93" s="438">
        <v>3401304</v>
      </c>
      <c r="B93" s="19" t="s">
        <v>279</v>
      </c>
      <c r="C93" s="439" t="s">
        <v>217</v>
      </c>
      <c r="D93" s="439" t="s">
        <v>238</v>
      </c>
      <c r="E93" s="19">
        <v>0</v>
      </c>
      <c r="F93" s="19">
        <v>0</v>
      </c>
      <c r="G93" s="439" t="s">
        <v>238</v>
      </c>
      <c r="H93" s="19">
        <v>0</v>
      </c>
      <c r="I93" s="19">
        <v>0</v>
      </c>
      <c r="J93" s="440">
        <v>0</v>
      </c>
      <c r="K93" s="23"/>
      <c r="L93" s="20"/>
      <c r="M93" s="165"/>
      <c r="N93" s="165"/>
      <c r="O93" s="165"/>
      <c r="P93" s="165"/>
    </row>
    <row r="94" spans="1:16" s="169" customFormat="1">
      <c r="A94" s="438">
        <v>3401305</v>
      </c>
      <c r="B94" s="19" t="s">
        <v>295</v>
      </c>
      <c r="C94" s="439" t="s">
        <v>216</v>
      </c>
      <c r="D94" s="439" t="s">
        <v>238</v>
      </c>
      <c r="E94" s="19">
        <v>0</v>
      </c>
      <c r="F94" s="19">
        <v>0</v>
      </c>
      <c r="G94" s="439" t="s">
        <v>238</v>
      </c>
      <c r="H94" s="19">
        <v>0</v>
      </c>
      <c r="I94" s="19">
        <v>0</v>
      </c>
      <c r="J94" s="440">
        <v>0</v>
      </c>
      <c r="K94" s="131"/>
      <c r="M94" s="165"/>
      <c r="N94" s="165"/>
      <c r="O94" s="165"/>
      <c r="P94" s="165"/>
    </row>
    <row r="95" spans="1:16" s="169" customFormat="1">
      <c r="A95" s="438">
        <v>3401307</v>
      </c>
      <c r="B95" s="19" t="s">
        <v>63</v>
      </c>
      <c r="C95" s="439" t="s">
        <v>217</v>
      </c>
      <c r="D95" s="439" t="s">
        <v>238</v>
      </c>
      <c r="E95" s="19">
        <v>0</v>
      </c>
      <c r="F95" s="19">
        <v>0</v>
      </c>
      <c r="G95" s="439" t="s">
        <v>238</v>
      </c>
      <c r="H95" s="19">
        <v>0</v>
      </c>
      <c r="I95" s="19">
        <v>0</v>
      </c>
      <c r="J95" s="440">
        <v>0</v>
      </c>
      <c r="K95" s="23"/>
      <c r="L95" s="20"/>
      <c r="M95" s="165"/>
      <c r="N95" s="165"/>
      <c r="O95" s="165"/>
      <c r="P95" s="165"/>
    </row>
    <row r="96" spans="1:16" s="169" customFormat="1">
      <c r="A96" s="438">
        <v>3401311</v>
      </c>
      <c r="B96" s="19" t="s">
        <v>64</v>
      </c>
      <c r="C96" s="439" t="s">
        <v>214</v>
      </c>
      <c r="D96" s="439" t="s">
        <v>238</v>
      </c>
      <c r="E96" s="19">
        <v>0</v>
      </c>
      <c r="F96" s="19">
        <v>0</v>
      </c>
      <c r="G96" s="439" t="s">
        <v>238</v>
      </c>
      <c r="H96" s="19">
        <v>0</v>
      </c>
      <c r="I96" s="19">
        <v>0</v>
      </c>
      <c r="J96" s="440">
        <v>0</v>
      </c>
      <c r="K96" s="23"/>
      <c r="L96" s="20"/>
      <c r="M96" s="165"/>
      <c r="N96" s="165"/>
      <c r="O96" s="165"/>
      <c r="P96" s="165"/>
    </row>
    <row r="97" spans="1:16" s="169" customFormat="1">
      <c r="A97" s="441">
        <v>3401314</v>
      </c>
      <c r="B97" s="442" t="s">
        <v>66</v>
      </c>
      <c r="C97" s="443" t="s">
        <v>216</v>
      </c>
      <c r="D97" s="443" t="s">
        <v>238</v>
      </c>
      <c r="E97" s="442">
        <v>0</v>
      </c>
      <c r="F97" s="442">
        <v>0</v>
      </c>
      <c r="G97" s="443" t="s">
        <v>238</v>
      </c>
      <c r="H97" s="442">
        <v>0</v>
      </c>
      <c r="I97" s="442">
        <v>0</v>
      </c>
      <c r="J97" s="444">
        <v>0</v>
      </c>
      <c r="K97" s="23"/>
      <c r="L97" s="20"/>
      <c r="M97" s="165"/>
      <c r="N97" s="165"/>
      <c r="O97" s="165"/>
      <c r="P97" s="165"/>
    </row>
    <row r="98" spans="1:16" s="169" customFormat="1">
      <c r="A98" s="438">
        <v>3401315</v>
      </c>
      <c r="B98" s="19" t="s">
        <v>67</v>
      </c>
      <c r="C98" s="439" t="s">
        <v>217</v>
      </c>
      <c r="D98" s="439" t="s">
        <v>238</v>
      </c>
      <c r="E98" s="19">
        <v>0</v>
      </c>
      <c r="F98" s="19">
        <v>0</v>
      </c>
      <c r="G98" s="439" t="s">
        <v>238</v>
      </c>
      <c r="H98" s="19">
        <v>0</v>
      </c>
      <c r="I98" s="19">
        <v>0</v>
      </c>
      <c r="J98" s="440">
        <v>0</v>
      </c>
      <c r="K98" s="23"/>
      <c r="L98" s="20"/>
      <c r="M98" s="165"/>
      <c r="N98" s="165"/>
      <c r="O98" s="165"/>
      <c r="P98" s="165"/>
    </row>
    <row r="99" spans="1:16" s="169" customFormat="1">
      <c r="A99" s="438">
        <v>3401316</v>
      </c>
      <c r="B99" s="19" t="s">
        <v>290</v>
      </c>
      <c r="C99" s="439" t="s">
        <v>216</v>
      </c>
      <c r="D99" s="439" t="s">
        <v>238</v>
      </c>
      <c r="E99" s="19">
        <v>0</v>
      </c>
      <c r="F99" s="19">
        <v>0</v>
      </c>
      <c r="G99" s="439" t="s">
        <v>238</v>
      </c>
      <c r="H99" s="19">
        <v>0</v>
      </c>
      <c r="I99" s="19">
        <v>0</v>
      </c>
      <c r="J99" s="440">
        <v>0</v>
      </c>
      <c r="K99" s="23"/>
      <c r="L99" s="20"/>
      <c r="M99" s="165"/>
      <c r="N99" s="165"/>
      <c r="O99" s="165"/>
      <c r="P99" s="165"/>
    </row>
    <row r="100" spans="1:16" s="169" customFormat="1">
      <c r="A100" s="438">
        <v>3401317</v>
      </c>
      <c r="B100" s="19" t="s">
        <v>472</v>
      </c>
      <c r="C100" s="439" t="s">
        <v>216</v>
      </c>
      <c r="D100" s="439" t="s">
        <v>238</v>
      </c>
      <c r="E100" s="19">
        <v>0</v>
      </c>
      <c r="F100" s="19">
        <v>0</v>
      </c>
      <c r="G100" s="439" t="s">
        <v>238</v>
      </c>
      <c r="H100" s="19">
        <v>0</v>
      </c>
      <c r="I100" s="19">
        <v>0</v>
      </c>
      <c r="J100" s="440">
        <v>0</v>
      </c>
      <c r="K100" s="23"/>
      <c r="L100" s="20"/>
      <c r="M100" s="165"/>
      <c r="N100" s="165"/>
      <c r="O100" s="165"/>
      <c r="P100" s="165"/>
    </row>
    <row r="101" spans="1:16" s="169" customFormat="1">
      <c r="A101" s="438">
        <v>3401318</v>
      </c>
      <c r="B101" s="19" t="s">
        <v>282</v>
      </c>
      <c r="C101" s="439" t="s">
        <v>217</v>
      </c>
      <c r="D101" s="439" t="s">
        <v>238</v>
      </c>
      <c r="E101" s="19">
        <v>0</v>
      </c>
      <c r="F101" s="19">
        <v>0</v>
      </c>
      <c r="G101" s="439" t="s">
        <v>238</v>
      </c>
      <c r="H101" s="19">
        <v>0</v>
      </c>
      <c r="I101" s="19">
        <v>0</v>
      </c>
      <c r="J101" s="440">
        <v>0</v>
      </c>
      <c r="K101" s="23"/>
      <c r="L101" s="20"/>
      <c r="M101" s="165"/>
      <c r="N101" s="165"/>
      <c r="O101" s="165"/>
      <c r="P101" s="165"/>
    </row>
    <row r="102" spans="1:16" s="169" customFormat="1">
      <c r="A102" s="441">
        <v>3401319</v>
      </c>
      <c r="B102" s="442" t="s">
        <v>68</v>
      </c>
      <c r="C102" s="443" t="s">
        <v>216</v>
      </c>
      <c r="D102" s="443" t="s">
        <v>238</v>
      </c>
      <c r="E102" s="442">
        <v>0</v>
      </c>
      <c r="F102" s="442">
        <v>0</v>
      </c>
      <c r="G102" s="443" t="s">
        <v>238</v>
      </c>
      <c r="H102" s="442">
        <v>0</v>
      </c>
      <c r="I102" s="442">
        <v>0</v>
      </c>
      <c r="J102" s="444">
        <v>0</v>
      </c>
      <c r="K102" s="23"/>
      <c r="L102" s="20"/>
      <c r="M102" s="165"/>
      <c r="N102" s="165"/>
      <c r="O102" s="165"/>
      <c r="P102" s="165"/>
    </row>
    <row r="103" spans="1:16" s="169" customFormat="1">
      <c r="A103" s="438">
        <v>3401320</v>
      </c>
      <c r="B103" s="19" t="s">
        <v>276</v>
      </c>
      <c r="C103" s="439" t="s">
        <v>216</v>
      </c>
      <c r="D103" s="439" t="s">
        <v>238</v>
      </c>
      <c r="E103" s="19">
        <v>0</v>
      </c>
      <c r="F103" s="19">
        <v>0</v>
      </c>
      <c r="G103" s="439" t="s">
        <v>238</v>
      </c>
      <c r="H103" s="19">
        <v>0</v>
      </c>
      <c r="I103" s="19">
        <v>0</v>
      </c>
      <c r="J103" s="440">
        <v>0</v>
      </c>
      <c r="K103" s="23"/>
      <c r="L103" s="20"/>
      <c r="M103" s="165"/>
      <c r="N103" s="165"/>
      <c r="O103" s="165"/>
      <c r="P103" s="165"/>
    </row>
    <row r="104" spans="1:16" s="169" customFormat="1">
      <c r="A104" s="438">
        <v>3401322</v>
      </c>
      <c r="B104" s="19" t="s">
        <v>301</v>
      </c>
      <c r="C104" s="439" t="s">
        <v>216</v>
      </c>
      <c r="D104" s="439" t="s">
        <v>238</v>
      </c>
      <c r="E104" s="19">
        <v>0</v>
      </c>
      <c r="F104" s="19">
        <v>0</v>
      </c>
      <c r="G104" s="439" t="s">
        <v>238</v>
      </c>
      <c r="H104" s="19">
        <v>0</v>
      </c>
      <c r="I104" s="19">
        <v>0</v>
      </c>
      <c r="J104" s="440">
        <v>0</v>
      </c>
      <c r="K104" s="23"/>
      <c r="L104" s="20"/>
      <c r="M104" s="165"/>
      <c r="N104" s="165"/>
      <c r="O104" s="165"/>
      <c r="P104" s="165"/>
    </row>
    <row r="105" spans="1:16" s="169" customFormat="1">
      <c r="A105" s="438">
        <v>3401323</v>
      </c>
      <c r="B105" s="19" t="s">
        <v>69</v>
      </c>
      <c r="C105" s="439" t="s">
        <v>216</v>
      </c>
      <c r="D105" s="439" t="s">
        <v>238</v>
      </c>
      <c r="E105" s="19">
        <v>0</v>
      </c>
      <c r="F105" s="19">
        <v>0</v>
      </c>
      <c r="G105" s="439" t="s">
        <v>238</v>
      </c>
      <c r="H105" s="19">
        <v>0</v>
      </c>
      <c r="I105" s="19">
        <v>0</v>
      </c>
      <c r="J105" s="440">
        <v>0</v>
      </c>
      <c r="K105" s="23"/>
      <c r="L105" s="20"/>
      <c r="M105" s="165"/>
      <c r="N105" s="165"/>
      <c r="O105" s="165"/>
      <c r="P105" s="165"/>
    </row>
    <row r="106" spans="1:16" s="169" customFormat="1">
      <c r="A106" s="438">
        <v>3401324</v>
      </c>
      <c r="B106" s="19" t="s">
        <v>70</v>
      </c>
      <c r="C106" s="439" t="s">
        <v>217</v>
      </c>
      <c r="D106" s="439" t="s">
        <v>238</v>
      </c>
      <c r="E106" s="19">
        <v>0</v>
      </c>
      <c r="F106" s="19">
        <v>0</v>
      </c>
      <c r="G106" s="439" t="s">
        <v>238</v>
      </c>
      <c r="H106" s="19">
        <v>0</v>
      </c>
      <c r="I106" s="19">
        <v>0</v>
      </c>
      <c r="J106" s="440">
        <v>0</v>
      </c>
      <c r="K106" s="23"/>
      <c r="L106" s="20"/>
      <c r="M106" s="165"/>
      <c r="N106" s="165"/>
      <c r="O106" s="165"/>
      <c r="P106" s="165"/>
    </row>
    <row r="107" spans="1:16" s="169" customFormat="1">
      <c r="A107" s="441">
        <v>3401325</v>
      </c>
      <c r="B107" s="442" t="s">
        <v>71</v>
      </c>
      <c r="C107" s="443" t="s">
        <v>216</v>
      </c>
      <c r="D107" s="443" t="s">
        <v>238</v>
      </c>
      <c r="E107" s="442">
        <v>0</v>
      </c>
      <c r="F107" s="442">
        <v>0</v>
      </c>
      <c r="G107" s="443" t="s">
        <v>238</v>
      </c>
      <c r="H107" s="442">
        <v>0</v>
      </c>
      <c r="I107" s="442">
        <v>0</v>
      </c>
      <c r="J107" s="444">
        <v>0</v>
      </c>
      <c r="K107" s="23"/>
      <c r="L107" s="20"/>
      <c r="M107" s="165"/>
      <c r="N107" s="165"/>
      <c r="O107" s="165"/>
      <c r="P107" s="165"/>
    </row>
    <row r="108" spans="1:16" s="169" customFormat="1">
      <c r="A108" s="438">
        <v>3401326</v>
      </c>
      <c r="B108" s="19" t="s">
        <v>72</v>
      </c>
      <c r="C108" s="439" t="s">
        <v>216</v>
      </c>
      <c r="D108" s="439" t="s">
        <v>238</v>
      </c>
      <c r="E108" s="19">
        <v>0</v>
      </c>
      <c r="F108" s="19">
        <v>0</v>
      </c>
      <c r="G108" s="439" t="s">
        <v>238</v>
      </c>
      <c r="H108" s="19">
        <v>0</v>
      </c>
      <c r="I108" s="19">
        <v>0</v>
      </c>
      <c r="J108" s="440">
        <v>0</v>
      </c>
      <c r="K108" s="23"/>
      <c r="L108" s="20"/>
      <c r="M108" s="165"/>
      <c r="N108" s="165"/>
      <c r="O108" s="165"/>
      <c r="P108" s="165"/>
    </row>
    <row r="109" spans="1:16" s="169" customFormat="1">
      <c r="A109" s="438">
        <v>3401327</v>
      </c>
      <c r="B109" s="19" t="s">
        <v>73</v>
      </c>
      <c r="C109" s="439" t="s">
        <v>217</v>
      </c>
      <c r="D109" s="439" t="s">
        <v>238</v>
      </c>
      <c r="E109" s="19">
        <v>0</v>
      </c>
      <c r="F109" s="19">
        <v>0</v>
      </c>
      <c r="G109" s="439" t="s">
        <v>238</v>
      </c>
      <c r="H109" s="19">
        <v>0</v>
      </c>
      <c r="I109" s="19">
        <v>0</v>
      </c>
      <c r="J109" s="440">
        <v>0</v>
      </c>
      <c r="K109" s="23"/>
      <c r="L109" s="20"/>
      <c r="M109" s="165"/>
      <c r="N109" s="165"/>
      <c r="O109" s="165"/>
      <c r="P109" s="165"/>
    </row>
    <row r="110" spans="1:16" s="169" customFormat="1">
      <c r="A110" s="438">
        <v>3401328</v>
      </c>
      <c r="B110" s="19" t="s">
        <v>59</v>
      </c>
      <c r="C110" s="439" t="s">
        <v>216</v>
      </c>
      <c r="D110" s="439" t="s">
        <v>238</v>
      </c>
      <c r="E110" s="19">
        <v>0</v>
      </c>
      <c r="F110" s="19">
        <v>0</v>
      </c>
      <c r="G110" s="439" t="s">
        <v>238</v>
      </c>
      <c r="H110" s="19">
        <v>0</v>
      </c>
      <c r="I110" s="19">
        <v>0</v>
      </c>
      <c r="J110" s="440">
        <v>0</v>
      </c>
      <c r="K110" s="23"/>
      <c r="L110" s="20"/>
      <c r="M110" s="165"/>
      <c r="N110" s="165"/>
      <c r="O110" s="165"/>
      <c r="P110" s="165"/>
    </row>
    <row r="111" spans="1:16" s="169" customFormat="1">
      <c r="A111" s="438">
        <v>3401329</v>
      </c>
      <c r="B111" s="19" t="s">
        <v>168</v>
      </c>
      <c r="C111" s="439" t="s">
        <v>216</v>
      </c>
      <c r="D111" s="439" t="s">
        <v>238</v>
      </c>
      <c r="E111" s="19">
        <v>0</v>
      </c>
      <c r="F111" s="19">
        <v>0</v>
      </c>
      <c r="G111" s="439" t="s">
        <v>238</v>
      </c>
      <c r="H111" s="19">
        <v>0</v>
      </c>
      <c r="I111" s="19">
        <v>0</v>
      </c>
      <c r="J111" s="440">
        <v>0</v>
      </c>
      <c r="K111" s="23"/>
      <c r="L111" s="20"/>
      <c r="M111" s="165"/>
      <c r="N111" s="165"/>
      <c r="O111" s="165"/>
      <c r="P111" s="165"/>
    </row>
    <row r="112" spans="1:16" s="169" customFormat="1">
      <c r="A112" s="441">
        <v>3402012</v>
      </c>
      <c r="B112" s="442" t="s">
        <v>293</v>
      </c>
      <c r="C112" s="443" t="s">
        <v>218</v>
      </c>
      <c r="D112" s="443" t="s">
        <v>238</v>
      </c>
      <c r="E112" s="442">
        <v>0</v>
      </c>
      <c r="F112" s="442">
        <v>0</v>
      </c>
      <c r="G112" s="443" t="s">
        <v>238</v>
      </c>
      <c r="H112" s="442">
        <v>0</v>
      </c>
      <c r="I112" s="442">
        <v>0</v>
      </c>
      <c r="J112" s="444">
        <v>0</v>
      </c>
      <c r="K112" s="23"/>
      <c r="L112" s="20"/>
      <c r="M112" s="165"/>
      <c r="N112" s="165"/>
      <c r="O112" s="165"/>
      <c r="P112" s="165"/>
    </row>
    <row r="113" spans="1:16" s="169" customFormat="1">
      <c r="A113" s="438">
        <v>3402013</v>
      </c>
      <c r="B113" s="19" t="s">
        <v>359</v>
      </c>
      <c r="C113" s="439" t="s">
        <v>218</v>
      </c>
      <c r="D113" s="439" t="s">
        <v>238</v>
      </c>
      <c r="E113" s="19">
        <v>0</v>
      </c>
      <c r="F113" s="19">
        <v>0</v>
      </c>
      <c r="G113" s="439" t="s">
        <v>238</v>
      </c>
      <c r="H113" s="19">
        <v>0</v>
      </c>
      <c r="I113" s="19">
        <v>0</v>
      </c>
      <c r="J113" s="440">
        <v>0</v>
      </c>
      <c r="K113" s="23"/>
      <c r="L113" s="20"/>
      <c r="M113" s="165"/>
      <c r="N113" s="165"/>
      <c r="O113" s="165"/>
      <c r="P113" s="165"/>
    </row>
    <row r="114" spans="1:16" s="169" customFormat="1">
      <c r="A114" s="438">
        <v>3402014</v>
      </c>
      <c r="B114" s="19" t="s">
        <v>291</v>
      </c>
      <c r="C114" s="439" t="s">
        <v>218</v>
      </c>
      <c r="D114" s="439" t="s">
        <v>238</v>
      </c>
      <c r="E114" s="19">
        <v>0</v>
      </c>
      <c r="F114" s="19">
        <v>0</v>
      </c>
      <c r="G114" s="439" t="s">
        <v>238</v>
      </c>
      <c r="H114" s="19">
        <v>0</v>
      </c>
      <c r="I114" s="19">
        <v>0</v>
      </c>
      <c r="J114" s="440">
        <v>0</v>
      </c>
      <c r="K114" s="23"/>
      <c r="L114" s="20"/>
      <c r="M114" s="165"/>
      <c r="N114" s="165"/>
      <c r="O114" s="165"/>
      <c r="P114" s="165"/>
    </row>
    <row r="115" spans="1:16" s="169" customFormat="1">
      <c r="A115" s="438">
        <v>3402015</v>
      </c>
      <c r="B115" s="19" t="s">
        <v>75</v>
      </c>
      <c r="C115" s="439" t="s">
        <v>218</v>
      </c>
      <c r="D115" s="439" t="s">
        <v>238</v>
      </c>
      <c r="E115" s="19">
        <v>0</v>
      </c>
      <c r="F115" s="19">
        <v>0</v>
      </c>
      <c r="G115" s="439" t="s">
        <v>238</v>
      </c>
      <c r="H115" s="19">
        <v>0</v>
      </c>
      <c r="I115" s="19">
        <v>0</v>
      </c>
      <c r="J115" s="440">
        <v>0</v>
      </c>
      <c r="K115" s="23"/>
      <c r="L115" s="20"/>
      <c r="M115" s="165"/>
      <c r="N115" s="165"/>
      <c r="O115" s="165"/>
      <c r="P115" s="165"/>
    </row>
    <row r="116" spans="1:16" s="169" customFormat="1">
      <c r="A116" s="438">
        <v>3402016</v>
      </c>
      <c r="B116" s="19" t="s">
        <v>76</v>
      </c>
      <c r="C116" s="439" t="s">
        <v>218</v>
      </c>
      <c r="D116" s="439" t="s">
        <v>238</v>
      </c>
      <c r="E116" s="19">
        <v>0</v>
      </c>
      <c r="F116" s="19">
        <v>0</v>
      </c>
      <c r="G116" s="439" t="s">
        <v>238</v>
      </c>
      <c r="H116" s="19">
        <v>0</v>
      </c>
      <c r="I116" s="19">
        <v>0</v>
      </c>
      <c r="J116" s="440">
        <v>0</v>
      </c>
      <c r="K116" s="23"/>
      <c r="L116" s="20"/>
      <c r="M116" s="165"/>
      <c r="N116" s="165"/>
      <c r="O116" s="165"/>
      <c r="P116" s="165"/>
    </row>
    <row r="117" spans="1:16" s="169" customFormat="1">
      <c r="A117" s="441">
        <v>3402018</v>
      </c>
      <c r="B117" s="442" t="s">
        <v>77</v>
      </c>
      <c r="C117" s="443" t="s">
        <v>218</v>
      </c>
      <c r="D117" s="443" t="s">
        <v>238</v>
      </c>
      <c r="E117" s="442">
        <v>0</v>
      </c>
      <c r="F117" s="442">
        <v>0</v>
      </c>
      <c r="G117" s="443" t="s">
        <v>238</v>
      </c>
      <c r="H117" s="442">
        <v>0</v>
      </c>
      <c r="I117" s="442">
        <v>0</v>
      </c>
      <c r="J117" s="444">
        <v>0</v>
      </c>
      <c r="K117" s="23"/>
      <c r="L117" s="20"/>
      <c r="M117" s="165"/>
      <c r="N117" s="165"/>
      <c r="O117" s="165"/>
      <c r="P117" s="165"/>
    </row>
    <row r="118" spans="1:16" s="169" customFormat="1">
      <c r="A118" s="438">
        <v>3402020</v>
      </c>
      <c r="B118" s="19" t="s">
        <v>456</v>
      </c>
      <c r="C118" s="439" t="s">
        <v>218</v>
      </c>
      <c r="D118" s="439" t="s">
        <v>238</v>
      </c>
      <c r="E118" s="19">
        <v>0</v>
      </c>
      <c r="F118" s="19">
        <v>0</v>
      </c>
      <c r="G118" s="439" t="s">
        <v>238</v>
      </c>
      <c r="H118" s="19">
        <v>0</v>
      </c>
      <c r="I118" s="19">
        <v>0</v>
      </c>
      <c r="J118" s="440">
        <v>0</v>
      </c>
      <c r="K118" s="131"/>
      <c r="M118" s="165"/>
      <c r="N118" s="165"/>
      <c r="O118" s="165"/>
      <c r="P118" s="165"/>
    </row>
    <row r="119" spans="1:16" s="169" customFormat="1">
      <c r="A119" s="438">
        <v>3403025</v>
      </c>
      <c r="B119" s="19" t="s">
        <v>281</v>
      </c>
      <c r="C119" s="439" t="s">
        <v>219</v>
      </c>
      <c r="D119" s="439" t="s">
        <v>238</v>
      </c>
      <c r="E119" s="19">
        <v>0</v>
      </c>
      <c r="F119" s="19">
        <v>0</v>
      </c>
      <c r="G119" s="439" t="s">
        <v>238</v>
      </c>
      <c r="H119" s="19">
        <v>0</v>
      </c>
      <c r="I119" s="19">
        <v>0</v>
      </c>
      <c r="J119" s="440">
        <v>0</v>
      </c>
      <c r="K119" s="23"/>
      <c r="L119" s="20"/>
      <c r="M119" s="165"/>
      <c r="N119" s="165"/>
      <c r="O119" s="165"/>
      <c r="P119" s="165"/>
    </row>
    <row r="120" spans="1:16" s="169" customFormat="1">
      <c r="A120" s="438">
        <v>3403026</v>
      </c>
      <c r="B120" s="19" t="s">
        <v>78</v>
      </c>
      <c r="C120" s="439" t="s">
        <v>220</v>
      </c>
      <c r="D120" s="439" t="s">
        <v>238</v>
      </c>
      <c r="E120" s="19">
        <v>0</v>
      </c>
      <c r="F120" s="19">
        <v>0</v>
      </c>
      <c r="G120" s="439" t="s">
        <v>238</v>
      </c>
      <c r="H120" s="19">
        <v>0</v>
      </c>
      <c r="I120" s="19">
        <v>0</v>
      </c>
      <c r="J120" s="440">
        <v>0</v>
      </c>
      <c r="K120" s="23"/>
      <c r="L120" s="20"/>
      <c r="M120" s="165"/>
      <c r="N120" s="165"/>
      <c r="O120" s="165"/>
      <c r="P120" s="165"/>
    </row>
    <row r="121" spans="1:16" s="169" customFormat="1">
      <c r="A121" s="438">
        <v>3404004</v>
      </c>
      <c r="B121" s="19" t="s">
        <v>179</v>
      </c>
      <c r="C121" s="439" t="s">
        <v>214</v>
      </c>
      <c r="D121" s="439" t="s">
        <v>238</v>
      </c>
      <c r="E121" s="19">
        <v>0</v>
      </c>
      <c r="F121" s="19">
        <v>0</v>
      </c>
      <c r="G121" s="439" t="s">
        <v>238</v>
      </c>
      <c r="H121" s="19">
        <v>0</v>
      </c>
      <c r="I121" s="19">
        <v>0</v>
      </c>
      <c r="J121" s="440">
        <v>0</v>
      </c>
      <c r="K121" s="23"/>
      <c r="L121" s="20"/>
      <c r="M121" s="165"/>
      <c r="N121" s="165"/>
      <c r="O121" s="165"/>
      <c r="P121" s="165"/>
    </row>
    <row r="122" spans="1:16" s="169" customFormat="1">
      <c r="A122" s="441">
        <v>3404007</v>
      </c>
      <c r="B122" s="442" t="s">
        <v>180</v>
      </c>
      <c r="C122" s="443" t="s">
        <v>221</v>
      </c>
      <c r="D122" s="443" t="s">
        <v>238</v>
      </c>
      <c r="E122" s="442">
        <v>0</v>
      </c>
      <c r="F122" s="442">
        <v>0</v>
      </c>
      <c r="G122" s="443" t="s">
        <v>238</v>
      </c>
      <c r="H122" s="442">
        <v>0</v>
      </c>
      <c r="I122" s="442">
        <v>0</v>
      </c>
      <c r="J122" s="444">
        <v>0</v>
      </c>
      <c r="K122" s="23"/>
      <c r="L122" s="20"/>
      <c r="M122" s="165"/>
      <c r="N122" s="165"/>
      <c r="O122" s="165"/>
      <c r="P122" s="165"/>
    </row>
    <row r="123" spans="1:16" s="169" customFormat="1">
      <c r="A123" s="438">
        <v>3404014</v>
      </c>
      <c r="B123" s="19" t="s">
        <v>79</v>
      </c>
      <c r="C123" s="439" t="s">
        <v>221</v>
      </c>
      <c r="D123" s="439" t="s">
        <v>238</v>
      </c>
      <c r="E123" s="19">
        <v>0</v>
      </c>
      <c r="F123" s="19">
        <v>0</v>
      </c>
      <c r="G123" s="439" t="s">
        <v>238</v>
      </c>
      <c r="H123" s="19">
        <v>0</v>
      </c>
      <c r="I123" s="19">
        <v>0</v>
      </c>
      <c r="J123" s="440">
        <v>0</v>
      </c>
      <c r="K123" s="23"/>
      <c r="L123" s="20"/>
      <c r="M123" s="165"/>
      <c r="N123" s="165"/>
      <c r="O123" s="165"/>
      <c r="P123" s="165"/>
    </row>
    <row r="124" spans="1:16" s="169" customFormat="1">
      <c r="A124" s="438">
        <v>3404016</v>
      </c>
      <c r="B124" s="19" t="s">
        <v>80</v>
      </c>
      <c r="C124" s="439" t="s">
        <v>221</v>
      </c>
      <c r="D124" s="439" t="s">
        <v>238</v>
      </c>
      <c r="E124" s="19">
        <v>0</v>
      </c>
      <c r="F124" s="19">
        <v>0</v>
      </c>
      <c r="G124" s="439" t="s">
        <v>238</v>
      </c>
      <c r="H124" s="19">
        <v>0</v>
      </c>
      <c r="I124" s="19">
        <v>0</v>
      </c>
      <c r="J124" s="440">
        <v>0</v>
      </c>
      <c r="K124" s="23"/>
      <c r="L124" s="20"/>
      <c r="M124" s="165"/>
      <c r="N124" s="165"/>
      <c r="O124" s="165"/>
      <c r="P124" s="165"/>
    </row>
    <row r="125" spans="1:16" s="169" customFormat="1">
      <c r="A125" s="438">
        <v>3404024</v>
      </c>
      <c r="B125" s="19" t="s">
        <v>598</v>
      </c>
      <c r="C125" s="439" t="s">
        <v>221</v>
      </c>
      <c r="D125" s="439" t="s">
        <v>238</v>
      </c>
      <c r="E125" s="19">
        <v>0</v>
      </c>
      <c r="F125" s="19">
        <v>0</v>
      </c>
      <c r="G125" s="439" t="s">
        <v>238</v>
      </c>
      <c r="H125" s="19">
        <v>0</v>
      </c>
      <c r="I125" s="19">
        <v>0</v>
      </c>
      <c r="J125" s="440">
        <v>0</v>
      </c>
      <c r="K125" s="23"/>
      <c r="L125" s="20"/>
      <c r="M125" s="165"/>
      <c r="N125" s="165"/>
      <c r="O125" s="165"/>
      <c r="P125" s="165"/>
    </row>
    <row r="126" spans="1:16" s="169" customFormat="1">
      <c r="A126" s="438">
        <v>3404023</v>
      </c>
      <c r="B126" s="19" t="s">
        <v>81</v>
      </c>
      <c r="C126" s="439" t="s">
        <v>214</v>
      </c>
      <c r="D126" s="439" t="s">
        <v>238</v>
      </c>
      <c r="E126" s="19">
        <v>0</v>
      </c>
      <c r="F126" s="19">
        <v>0</v>
      </c>
      <c r="G126" s="439" t="s">
        <v>238</v>
      </c>
      <c r="H126" s="19">
        <v>0</v>
      </c>
      <c r="I126" s="19">
        <v>0</v>
      </c>
      <c r="J126" s="440">
        <v>0</v>
      </c>
      <c r="K126" s="23"/>
      <c r="L126" s="20"/>
      <c r="M126" s="165"/>
      <c r="N126" s="165"/>
      <c r="O126" s="165"/>
      <c r="P126" s="165"/>
    </row>
    <row r="127" spans="1:16" s="169" customFormat="1">
      <c r="A127" s="441">
        <v>3404025</v>
      </c>
      <c r="B127" s="442" t="s">
        <v>82</v>
      </c>
      <c r="C127" s="443" t="s">
        <v>214</v>
      </c>
      <c r="D127" s="443" t="s">
        <v>238</v>
      </c>
      <c r="E127" s="442">
        <v>0</v>
      </c>
      <c r="F127" s="442">
        <v>0</v>
      </c>
      <c r="G127" s="443" t="s">
        <v>238</v>
      </c>
      <c r="H127" s="442">
        <v>0</v>
      </c>
      <c r="I127" s="442">
        <v>0</v>
      </c>
      <c r="J127" s="444">
        <v>0</v>
      </c>
      <c r="K127" s="23"/>
      <c r="L127" s="20"/>
      <c r="M127" s="165"/>
      <c r="N127" s="165"/>
      <c r="O127" s="165"/>
      <c r="P127" s="165"/>
    </row>
    <row r="128" spans="1:16" s="169" customFormat="1">
      <c r="A128" s="438">
        <v>3404026</v>
      </c>
      <c r="B128" s="19" t="s">
        <v>83</v>
      </c>
      <c r="C128" s="439" t="s">
        <v>214</v>
      </c>
      <c r="D128" s="439" t="s">
        <v>238</v>
      </c>
      <c r="E128" s="19">
        <v>0</v>
      </c>
      <c r="F128" s="19">
        <v>0</v>
      </c>
      <c r="G128" s="439" t="s">
        <v>238</v>
      </c>
      <c r="H128" s="19">
        <v>0</v>
      </c>
      <c r="I128" s="19">
        <v>0</v>
      </c>
      <c r="J128" s="440">
        <v>0</v>
      </c>
      <c r="K128" s="23"/>
      <c r="L128" s="20"/>
      <c r="M128" s="165"/>
      <c r="N128" s="165"/>
      <c r="O128" s="165"/>
      <c r="P128" s="165"/>
    </row>
    <row r="129" spans="1:16" s="169" customFormat="1" ht="13.5" customHeight="1">
      <c r="A129" s="438">
        <v>3404027</v>
      </c>
      <c r="B129" s="19" t="s">
        <v>455</v>
      </c>
      <c r="C129" s="439" t="s">
        <v>214</v>
      </c>
      <c r="D129" s="439" t="s">
        <v>238</v>
      </c>
      <c r="E129" s="19">
        <v>0</v>
      </c>
      <c r="F129" s="19">
        <v>0</v>
      </c>
      <c r="G129" s="439" t="s">
        <v>238</v>
      </c>
      <c r="H129" s="19">
        <v>0</v>
      </c>
      <c r="I129" s="19">
        <v>0</v>
      </c>
      <c r="J129" s="440">
        <v>0</v>
      </c>
      <c r="K129" s="23"/>
      <c r="L129" s="20"/>
      <c r="M129" s="165"/>
      <c r="N129" s="165"/>
      <c r="O129" s="165"/>
      <c r="P129" s="165"/>
    </row>
    <row r="130" spans="1:16" s="169" customFormat="1">
      <c r="A130" s="438">
        <v>3404029</v>
      </c>
      <c r="B130" s="19" t="s">
        <v>473</v>
      </c>
      <c r="C130" s="439" t="s">
        <v>214</v>
      </c>
      <c r="D130" s="439" t="s">
        <v>238</v>
      </c>
      <c r="E130" s="19">
        <v>0</v>
      </c>
      <c r="F130" s="19">
        <v>0</v>
      </c>
      <c r="G130" s="439" t="s">
        <v>238</v>
      </c>
      <c r="H130" s="19">
        <v>0</v>
      </c>
      <c r="I130" s="19">
        <v>0</v>
      </c>
      <c r="J130" s="440">
        <v>0</v>
      </c>
      <c r="K130" s="23"/>
      <c r="L130" s="20"/>
      <c r="M130" s="165"/>
      <c r="N130" s="165"/>
      <c r="O130" s="165"/>
      <c r="P130" s="165"/>
    </row>
    <row r="131" spans="1:16" s="169" customFormat="1">
      <c r="A131" s="438">
        <v>3404028</v>
      </c>
      <c r="B131" s="19" t="s">
        <v>599</v>
      </c>
      <c r="C131" s="439" t="s">
        <v>214</v>
      </c>
      <c r="D131" s="439" t="s">
        <v>238</v>
      </c>
      <c r="E131" s="19">
        <v>0</v>
      </c>
      <c r="F131" s="19">
        <v>0</v>
      </c>
      <c r="G131" s="439" t="s">
        <v>238</v>
      </c>
      <c r="H131" s="19">
        <v>0</v>
      </c>
      <c r="I131" s="19">
        <v>0</v>
      </c>
      <c r="J131" s="440">
        <v>0</v>
      </c>
      <c r="K131" s="23"/>
      <c r="L131" s="20"/>
      <c r="M131" s="165"/>
      <c r="N131" s="165"/>
      <c r="O131" s="165"/>
      <c r="P131" s="165"/>
    </row>
    <row r="132" spans="1:16" s="169" customFormat="1">
      <c r="A132" s="449">
        <v>3404030</v>
      </c>
      <c r="B132" s="442" t="s">
        <v>474</v>
      </c>
      <c r="C132" s="443" t="s">
        <v>214</v>
      </c>
      <c r="D132" s="443" t="s">
        <v>238</v>
      </c>
      <c r="E132" s="442">
        <v>0</v>
      </c>
      <c r="F132" s="442">
        <v>0</v>
      </c>
      <c r="G132" s="443" t="s">
        <v>238</v>
      </c>
      <c r="H132" s="442">
        <v>0</v>
      </c>
      <c r="I132" s="442">
        <v>0</v>
      </c>
      <c r="J132" s="444">
        <v>0</v>
      </c>
      <c r="K132" s="23"/>
      <c r="L132" s="20"/>
      <c r="M132" s="165"/>
      <c r="N132" s="165"/>
      <c r="O132" s="165"/>
      <c r="P132" s="165"/>
    </row>
    <row r="133" spans="1:16" s="169" customFormat="1">
      <c r="A133" s="419"/>
      <c r="B133" s="410"/>
      <c r="C133" s="429"/>
      <c r="D133" s="429"/>
      <c r="E133" s="410"/>
      <c r="F133" s="410"/>
      <c r="G133" s="429"/>
      <c r="H133" s="410"/>
      <c r="I133" s="410"/>
      <c r="J133" s="410"/>
      <c r="K133" s="23"/>
      <c r="L133" s="20"/>
      <c r="M133" s="165"/>
      <c r="N133" s="165"/>
      <c r="O133" s="165"/>
      <c r="P133" s="165"/>
    </row>
    <row r="134" spans="1:16" s="169" customFormat="1">
      <c r="A134" s="419"/>
      <c r="B134" s="410"/>
      <c r="C134" s="429"/>
      <c r="D134" s="429"/>
      <c r="E134" s="410"/>
      <c r="F134" s="410"/>
      <c r="G134" s="429"/>
      <c r="H134" s="410"/>
      <c r="I134" s="410"/>
      <c r="J134" s="410"/>
      <c r="K134" s="23"/>
      <c r="L134" s="20"/>
      <c r="M134" s="165"/>
      <c r="N134" s="165"/>
      <c r="O134" s="165"/>
      <c r="P134" s="165"/>
    </row>
    <row r="135" spans="1:16" s="169" customFormat="1">
      <c r="A135" s="419"/>
      <c r="B135" s="410"/>
      <c r="C135" s="429"/>
      <c r="D135" s="429"/>
      <c r="E135" s="410"/>
      <c r="F135" s="410"/>
      <c r="G135" s="429"/>
      <c r="H135" s="410"/>
      <c r="I135" s="410"/>
      <c r="J135" s="410"/>
      <c r="K135" s="23"/>
      <c r="L135" s="20"/>
      <c r="M135" s="165"/>
      <c r="N135" s="165"/>
      <c r="O135" s="165"/>
      <c r="P135" s="165"/>
    </row>
    <row r="136" spans="1:16" s="169" customFormat="1">
      <c r="A136" s="419"/>
      <c r="B136" s="410"/>
      <c r="C136" s="429"/>
      <c r="D136" s="429"/>
      <c r="E136" s="410"/>
      <c r="F136" s="410"/>
      <c r="G136" s="429"/>
      <c r="H136" s="410"/>
      <c r="I136" s="410"/>
      <c r="J136" s="410"/>
      <c r="K136" s="23"/>
      <c r="L136" s="20"/>
      <c r="M136" s="165"/>
      <c r="N136" s="165"/>
      <c r="O136" s="165"/>
      <c r="P136" s="165"/>
    </row>
    <row r="137" spans="1:16" s="169" customFormat="1">
      <c r="A137" s="419"/>
      <c r="B137" s="410"/>
      <c r="C137" s="429"/>
      <c r="D137" s="429"/>
      <c r="E137" s="410"/>
      <c r="F137" s="410"/>
      <c r="G137" s="429"/>
      <c r="H137" s="410"/>
      <c r="I137" s="410"/>
      <c r="J137" s="410"/>
      <c r="K137" s="23"/>
      <c r="L137" s="20"/>
      <c r="M137" s="165"/>
      <c r="N137" s="165"/>
      <c r="O137" s="165"/>
      <c r="P137" s="165"/>
    </row>
    <row r="138" spans="1:16" s="169" customFormat="1">
      <c r="A138" s="419">
        <v>124</v>
      </c>
      <c r="B138" s="410"/>
      <c r="C138" s="429"/>
      <c r="D138" s="429"/>
      <c r="E138" s="410"/>
      <c r="F138" s="410"/>
      <c r="G138" s="410"/>
      <c r="H138" s="410"/>
      <c r="I138" s="410"/>
      <c r="J138" s="410"/>
      <c r="K138" s="23"/>
      <c r="L138" s="20"/>
      <c r="M138" s="165"/>
      <c r="N138" s="165"/>
      <c r="O138" s="165"/>
      <c r="P138" s="165"/>
    </row>
    <row r="139" spans="1:16" s="169" customFormat="1">
      <c r="A139" s="419"/>
      <c r="B139" s="450" t="s">
        <v>203</v>
      </c>
      <c r="C139" s="410"/>
      <c r="D139" s="410"/>
      <c r="E139" s="410"/>
      <c r="F139" s="429"/>
      <c r="G139" s="429"/>
      <c r="H139" s="429"/>
      <c r="I139" s="429"/>
      <c r="J139" s="429"/>
      <c r="K139" s="23"/>
      <c r="L139" s="20"/>
      <c r="M139" s="165"/>
      <c r="N139" s="165"/>
      <c r="O139" s="165"/>
      <c r="P139" s="165"/>
    </row>
    <row r="140" spans="1:16" s="169" customFormat="1">
      <c r="A140" s="419"/>
      <c r="B140" s="410"/>
      <c r="C140" s="429" t="s">
        <v>216</v>
      </c>
      <c r="D140" s="429" t="s">
        <v>238</v>
      </c>
      <c r="E140" s="410">
        <v>0</v>
      </c>
      <c r="F140" s="410">
        <v>0</v>
      </c>
      <c r="G140" s="410"/>
      <c r="H140" s="410">
        <v>0</v>
      </c>
      <c r="I140" s="410">
        <v>0</v>
      </c>
      <c r="J140" s="410">
        <v>0</v>
      </c>
      <c r="K140" s="23"/>
      <c r="L140" s="20"/>
      <c r="M140" s="165"/>
      <c r="N140" s="165"/>
      <c r="O140" s="165"/>
      <c r="P140" s="165"/>
    </row>
    <row r="141" spans="1:16" s="169" customFormat="1">
      <c r="A141" s="419"/>
      <c r="B141" s="410"/>
      <c r="C141" s="429" t="s">
        <v>213</v>
      </c>
      <c r="D141" s="429" t="s">
        <v>237</v>
      </c>
      <c r="E141" s="410">
        <v>6319884110</v>
      </c>
      <c r="F141" s="410">
        <v>129118009.22157985</v>
      </c>
      <c r="G141" s="410"/>
      <c r="H141" s="410">
        <v>5149583756</v>
      </c>
      <c r="I141" s="410">
        <v>105208258.77842017</v>
      </c>
      <c r="J141" s="410">
        <v>234326268.00000003</v>
      </c>
      <c r="K141" s="23"/>
      <c r="L141" s="20"/>
      <c r="M141" s="165"/>
      <c r="N141" s="165"/>
      <c r="O141" s="165"/>
      <c r="P141" s="165"/>
    </row>
    <row r="142" spans="1:16" s="169" customFormat="1">
      <c r="A142" s="419"/>
      <c r="B142" s="410"/>
      <c r="C142" s="429" t="s">
        <v>212</v>
      </c>
      <c r="D142" s="429" t="s">
        <v>238</v>
      </c>
      <c r="E142" s="410">
        <v>0</v>
      </c>
      <c r="F142" s="410">
        <v>0</v>
      </c>
      <c r="G142" s="410"/>
      <c r="H142" s="410">
        <v>0</v>
      </c>
      <c r="I142" s="410">
        <v>0</v>
      </c>
      <c r="J142" s="410">
        <v>0</v>
      </c>
      <c r="K142" s="23"/>
      <c r="L142" s="20"/>
      <c r="M142" s="165"/>
      <c r="N142" s="165"/>
      <c r="O142" s="165"/>
      <c r="P142" s="165"/>
    </row>
    <row r="143" spans="1:16" s="169" customFormat="1">
      <c r="A143" s="419"/>
      <c r="B143" s="410"/>
      <c r="C143" s="429" t="s">
        <v>217</v>
      </c>
      <c r="D143" s="429" t="s">
        <v>238</v>
      </c>
      <c r="E143" s="410">
        <v>0</v>
      </c>
      <c r="F143" s="410">
        <v>0</v>
      </c>
      <c r="G143" s="410"/>
      <c r="H143" s="410">
        <v>0</v>
      </c>
      <c r="I143" s="410">
        <v>0</v>
      </c>
      <c r="J143" s="410">
        <v>0</v>
      </c>
      <c r="K143" s="23"/>
      <c r="L143" s="20"/>
      <c r="M143" s="165"/>
      <c r="N143" s="165"/>
      <c r="O143" s="165"/>
      <c r="P143" s="165"/>
    </row>
    <row r="144" spans="1:16" s="169" customFormat="1">
      <c r="A144" s="419"/>
      <c r="B144" s="410"/>
      <c r="C144" s="429" t="s">
        <v>214</v>
      </c>
      <c r="D144" s="429" t="s">
        <v>238</v>
      </c>
      <c r="E144" s="410">
        <v>0</v>
      </c>
      <c r="F144" s="410">
        <v>0</v>
      </c>
      <c r="G144" s="410"/>
      <c r="H144" s="410">
        <v>0</v>
      </c>
      <c r="I144" s="410">
        <v>0</v>
      </c>
      <c r="J144" s="410">
        <v>0</v>
      </c>
      <c r="K144" s="23"/>
      <c r="L144" s="20"/>
      <c r="M144" s="165"/>
      <c r="N144" s="165"/>
      <c r="O144" s="165"/>
      <c r="P144" s="165"/>
    </row>
    <row r="145" spans="1:16" s="169" customFormat="1">
      <c r="A145" s="419"/>
      <c r="B145" s="410"/>
      <c r="C145" s="429" t="s">
        <v>218</v>
      </c>
      <c r="D145" s="429" t="s">
        <v>238</v>
      </c>
      <c r="E145" s="410">
        <v>0</v>
      </c>
      <c r="F145" s="410">
        <v>0</v>
      </c>
      <c r="G145" s="410"/>
      <c r="H145" s="410">
        <v>0</v>
      </c>
      <c r="I145" s="410">
        <v>0</v>
      </c>
      <c r="J145" s="410">
        <v>0</v>
      </c>
      <c r="K145" s="23"/>
      <c r="L145" s="20"/>
      <c r="M145" s="165"/>
      <c r="N145" s="165"/>
      <c r="O145" s="165"/>
      <c r="P145" s="165"/>
    </row>
    <row r="146" spans="1:16" s="169" customFormat="1">
      <c r="A146" s="419"/>
      <c r="B146" s="410"/>
      <c r="C146" s="429" t="s">
        <v>221</v>
      </c>
      <c r="D146" s="429" t="s">
        <v>238</v>
      </c>
      <c r="E146" s="410">
        <v>0</v>
      </c>
      <c r="F146" s="410">
        <v>0</v>
      </c>
      <c r="G146" s="410"/>
      <c r="H146" s="410">
        <v>0</v>
      </c>
      <c r="I146" s="410">
        <v>0</v>
      </c>
      <c r="J146" s="410">
        <v>0</v>
      </c>
      <c r="K146" s="23"/>
      <c r="L146" s="20"/>
      <c r="M146" s="165"/>
      <c r="N146" s="165"/>
      <c r="O146" s="165"/>
      <c r="P146" s="165"/>
    </row>
    <row r="147" spans="1:16" s="169" customFormat="1">
      <c r="A147" s="419"/>
      <c r="B147" s="410"/>
      <c r="C147" s="429" t="s">
        <v>219</v>
      </c>
      <c r="D147" s="429" t="s">
        <v>238</v>
      </c>
      <c r="E147" s="410">
        <v>0</v>
      </c>
      <c r="F147" s="410">
        <v>0</v>
      </c>
      <c r="G147" s="410"/>
      <c r="H147" s="410">
        <v>0</v>
      </c>
      <c r="I147" s="410">
        <v>0</v>
      </c>
      <c r="J147" s="410">
        <v>0</v>
      </c>
      <c r="K147" s="23"/>
      <c r="L147" s="20"/>
      <c r="M147" s="165"/>
      <c r="N147" s="165"/>
      <c r="O147" s="165"/>
      <c r="P147" s="165"/>
    </row>
    <row r="148" spans="1:16" s="169" customFormat="1">
      <c r="A148" s="419"/>
      <c r="B148" s="410"/>
      <c r="C148" s="429" t="s">
        <v>480</v>
      </c>
      <c r="D148" s="429" t="s">
        <v>238</v>
      </c>
      <c r="E148" s="410">
        <v>0</v>
      </c>
      <c r="F148" s="410">
        <v>0</v>
      </c>
      <c r="G148" s="410"/>
      <c r="H148" s="410">
        <v>0</v>
      </c>
      <c r="I148" s="410">
        <v>0</v>
      </c>
      <c r="J148" s="410">
        <v>0</v>
      </c>
      <c r="K148" s="23"/>
      <c r="L148" s="20"/>
      <c r="M148" s="165"/>
      <c r="N148" s="165"/>
      <c r="O148" s="165"/>
      <c r="P148" s="165"/>
    </row>
    <row r="149" spans="1:16" s="169" customFormat="1">
      <c r="A149" s="419"/>
      <c r="B149" s="410"/>
      <c r="C149" s="429" t="s">
        <v>215</v>
      </c>
      <c r="D149" s="429" t="s">
        <v>238</v>
      </c>
      <c r="E149" s="410">
        <v>0</v>
      </c>
      <c r="F149" s="410">
        <v>0</v>
      </c>
      <c r="G149" s="410"/>
      <c r="H149" s="410">
        <v>0</v>
      </c>
      <c r="I149" s="410">
        <v>0</v>
      </c>
      <c r="J149" s="410">
        <v>0</v>
      </c>
      <c r="K149" s="23"/>
      <c r="L149" s="20"/>
      <c r="M149" s="165"/>
      <c r="N149" s="165"/>
      <c r="O149" s="165"/>
      <c r="P149" s="165"/>
    </row>
    <row r="150" spans="1:16">
      <c r="C150" s="429" t="s">
        <v>220</v>
      </c>
      <c r="D150" s="429" t="s">
        <v>238</v>
      </c>
      <c r="E150" s="410">
        <v>0</v>
      </c>
      <c r="F150" s="410">
        <v>0</v>
      </c>
      <c r="G150" s="410"/>
      <c r="H150" s="410">
        <v>0</v>
      </c>
      <c r="I150" s="410">
        <v>0</v>
      </c>
      <c r="J150" s="410">
        <v>0</v>
      </c>
    </row>
    <row r="151" spans="1:16">
      <c r="C151" s="429" t="s">
        <v>181</v>
      </c>
      <c r="E151" s="435">
        <v>6319884110</v>
      </c>
      <c r="F151" s="435">
        <v>129118009.22157985</v>
      </c>
      <c r="G151" s="435"/>
      <c r="H151" s="435">
        <v>5149583756</v>
      </c>
      <c r="I151" s="435">
        <v>105208258.77842017</v>
      </c>
      <c r="J151" s="451">
        <v>234326268.00000003</v>
      </c>
    </row>
    <row r="153" spans="1:16">
      <c r="E153" s="410">
        <v>0</v>
      </c>
    </row>
    <row r="155" spans="1:16">
      <c r="M155" s="173"/>
    </row>
    <row r="156" spans="1:16">
      <c r="M156" s="173"/>
    </row>
    <row r="157" spans="1:16">
      <c r="M157" s="173"/>
    </row>
    <row r="158" spans="1:16">
      <c r="M158" s="173"/>
    </row>
    <row r="159" spans="1:16">
      <c r="M159" s="173"/>
    </row>
    <row r="160" spans="1:16">
      <c r="M160" s="173"/>
    </row>
    <row r="161" spans="13:13">
      <c r="M161" s="173"/>
    </row>
  </sheetData>
  <mergeCells count="1">
    <mergeCell ref="B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75"/>
  <sheetViews>
    <sheetView workbookViewId="0">
      <selection activeCell="J12" sqref="J12:J13"/>
    </sheetView>
  </sheetViews>
  <sheetFormatPr baseColWidth="10" defaultColWidth="8.83203125" defaultRowHeight="14"/>
  <cols>
    <col min="1" max="1" width="4.1640625" style="409" bestFit="1" customWidth="1"/>
    <col min="2" max="2" width="10" style="405" customWidth="1"/>
    <col min="3" max="3" width="38.5" style="101" bestFit="1" customWidth="1"/>
    <col min="4" max="4" width="11.5" style="406" bestFit="1" customWidth="1"/>
    <col min="5" max="5" width="11" style="101" customWidth="1"/>
    <col min="6" max="6" width="10.83203125" style="101" bestFit="1" customWidth="1"/>
    <col min="7" max="7" width="14" style="101" customWidth="1"/>
    <col min="8" max="8" width="17.5" style="101" customWidth="1"/>
    <col min="9" max="9" width="1.33203125" style="101" customWidth="1"/>
    <col min="10" max="10" width="14.83203125" style="101" customWidth="1"/>
    <col min="11" max="11" width="16.83203125" style="101" customWidth="1"/>
    <col min="12" max="12" width="12.6640625" style="101" customWidth="1"/>
    <col min="13" max="13" width="3.33203125" style="180" customWidth="1"/>
    <col min="14" max="14" width="11.5" style="181" bestFit="1" customWidth="1"/>
    <col min="15" max="15" width="11.6640625" style="181" bestFit="1" customWidth="1"/>
    <col min="16" max="16" width="14.5" style="181" customWidth="1"/>
    <col min="17" max="17" width="14.33203125" style="181" customWidth="1"/>
    <col min="18" max="20" width="11.33203125" style="181" customWidth="1"/>
    <col min="21" max="21" width="12.33203125" style="181" customWidth="1"/>
    <col min="22" max="22" width="11.33203125" style="181" customWidth="1"/>
    <col min="23" max="23" width="13.1640625" style="181" customWidth="1"/>
    <col min="24" max="24" width="13.1640625" style="184" customWidth="1"/>
    <col min="25" max="25" width="14.33203125" style="184" customWidth="1"/>
    <col min="26" max="26" width="12.33203125" style="184" customWidth="1"/>
    <col min="27" max="27" width="11.5" style="184" customWidth="1"/>
    <col min="28" max="29" width="11.33203125" style="184" customWidth="1"/>
    <col min="30" max="30" width="11.5" style="181" customWidth="1"/>
    <col min="31" max="31" width="11.5" style="184" customWidth="1"/>
    <col min="32" max="32" width="11.33203125" style="184" customWidth="1"/>
    <col min="33" max="34" width="11.33203125" style="181" customWidth="1"/>
    <col min="35" max="35" width="12.5" style="181" customWidth="1"/>
    <col min="36" max="36" width="11.33203125" style="184" customWidth="1"/>
    <col min="37" max="16384" width="8.83203125" style="184"/>
  </cols>
  <sheetData>
    <row r="1" spans="1:36" s="175" customFormat="1" ht="13">
      <c r="A1" s="6"/>
      <c r="B1" s="6">
        <v>1</v>
      </c>
      <c r="C1" s="361">
        <v>2</v>
      </c>
      <c r="D1" s="361">
        <v>3</v>
      </c>
      <c r="E1" s="361">
        <v>4</v>
      </c>
      <c r="F1" s="361">
        <v>5</v>
      </c>
      <c r="G1" s="361">
        <v>6</v>
      </c>
      <c r="H1" s="361">
        <v>7</v>
      </c>
      <c r="I1" s="361">
        <v>8</v>
      </c>
      <c r="J1" s="361">
        <v>9</v>
      </c>
      <c r="K1" s="361">
        <v>10</v>
      </c>
      <c r="L1" s="361">
        <v>11</v>
      </c>
      <c r="M1" s="174"/>
      <c r="N1" s="209"/>
      <c r="O1" s="209"/>
      <c r="P1" s="209"/>
      <c r="Q1" s="209"/>
      <c r="R1" s="209"/>
      <c r="S1" s="209"/>
      <c r="T1" s="209"/>
      <c r="U1" s="209"/>
      <c r="V1" s="209"/>
      <c r="W1" s="209"/>
      <c r="X1" s="209"/>
      <c r="Y1" s="209"/>
      <c r="Z1" s="209"/>
      <c r="AA1" s="209"/>
      <c r="AB1" s="209"/>
      <c r="AC1" s="209"/>
      <c r="AD1" s="209"/>
      <c r="AE1" s="209"/>
      <c r="AF1" s="209"/>
      <c r="AG1" s="209"/>
      <c r="AH1" s="209"/>
      <c r="AI1" s="209"/>
      <c r="AJ1" s="209"/>
    </row>
    <row r="2" spans="1:36" s="177" customFormat="1" ht="114.75" customHeight="1">
      <c r="A2" s="4"/>
      <c r="B2" s="362" t="s">
        <v>0</v>
      </c>
      <c r="C2" s="362" t="s">
        <v>1</v>
      </c>
      <c r="D2" s="363" t="s">
        <v>222</v>
      </c>
      <c r="E2" s="364" t="s">
        <v>223</v>
      </c>
      <c r="F2" s="364" t="s">
        <v>224</v>
      </c>
      <c r="G2" s="365" t="s">
        <v>607</v>
      </c>
      <c r="H2" s="365" t="s">
        <v>225</v>
      </c>
      <c r="I2" s="366"/>
      <c r="J2" s="365" t="s">
        <v>608</v>
      </c>
      <c r="K2" s="365" t="s">
        <v>226</v>
      </c>
      <c r="L2" s="367" t="s">
        <v>227</v>
      </c>
      <c r="M2" s="16"/>
      <c r="N2" s="205"/>
      <c r="O2" s="206"/>
      <c r="P2" s="157"/>
      <c r="Q2" s="207"/>
      <c r="R2" s="207"/>
      <c r="S2" s="207"/>
      <c r="T2" s="207"/>
      <c r="U2" s="207"/>
      <c r="V2" s="207"/>
      <c r="W2" s="207"/>
      <c r="X2" s="207"/>
      <c r="Y2" s="208"/>
      <c r="Z2" s="176"/>
      <c r="AA2" s="207"/>
      <c r="AB2" s="207"/>
      <c r="AC2" s="207"/>
      <c r="AD2" s="207"/>
      <c r="AE2" s="207"/>
      <c r="AF2" s="207"/>
      <c r="AG2" s="207"/>
      <c r="AH2" s="207"/>
      <c r="AI2" s="208"/>
    </row>
    <row r="3" spans="1:36" s="178" customFormat="1" ht="26.25" customHeight="1">
      <c r="A3" s="368"/>
      <c r="B3" s="369"/>
      <c r="C3" s="370"/>
      <c r="D3" s="370"/>
      <c r="E3" s="371"/>
      <c r="F3" s="371"/>
      <c r="G3" s="372" t="s">
        <v>228</v>
      </c>
      <c r="H3" s="373" t="s">
        <v>609</v>
      </c>
      <c r="I3" s="366"/>
      <c r="J3" s="374" t="s">
        <v>3</v>
      </c>
      <c r="K3" s="375" t="s">
        <v>610</v>
      </c>
      <c r="L3" s="376" t="s">
        <v>611</v>
      </c>
      <c r="M3" s="17"/>
      <c r="N3" s="158"/>
      <c r="O3" s="158"/>
      <c r="P3" s="158"/>
      <c r="Q3" s="158"/>
      <c r="R3" s="158"/>
      <c r="S3" s="158"/>
      <c r="T3" s="158"/>
      <c r="U3" s="158"/>
      <c r="V3" s="158"/>
      <c r="W3" s="158"/>
      <c r="X3" s="158"/>
      <c r="AG3" s="158"/>
      <c r="AH3" s="158"/>
      <c r="AI3" s="158"/>
    </row>
    <row r="4" spans="1:36">
      <c r="A4" s="377"/>
      <c r="B4" s="378"/>
      <c r="C4" s="379"/>
      <c r="D4" s="380"/>
      <c r="E4" s="379"/>
      <c r="F4" s="381"/>
      <c r="G4" s="382"/>
      <c r="H4" s="383"/>
      <c r="I4" s="366"/>
      <c r="J4" s="384"/>
      <c r="K4" s="379"/>
      <c r="L4" s="381"/>
      <c r="M4" s="179"/>
      <c r="X4" s="181"/>
      <c r="Y4" s="183"/>
      <c r="Z4" s="183"/>
      <c r="AA4" s="183"/>
      <c r="AB4" s="183"/>
      <c r="AC4" s="183"/>
      <c r="AD4" s="183"/>
      <c r="AE4" s="183"/>
      <c r="AF4" s="183"/>
      <c r="AJ4" s="183"/>
    </row>
    <row r="5" spans="1:36">
      <c r="A5" s="385">
        <v>1</v>
      </c>
      <c r="B5" s="298">
        <v>3400001</v>
      </c>
      <c r="C5" s="386" t="s">
        <v>355</v>
      </c>
      <c r="D5" s="387">
        <v>43100</v>
      </c>
      <c r="E5" s="301">
        <v>4</v>
      </c>
      <c r="F5" s="301" t="s">
        <v>212</v>
      </c>
      <c r="G5" s="388">
        <v>23036371.652227245</v>
      </c>
      <c r="H5" s="389">
        <v>7565144.4505914282</v>
      </c>
      <c r="I5" s="366"/>
      <c r="J5" s="390">
        <v>6819863.471989125</v>
      </c>
      <c r="K5" s="388">
        <v>2239643.1642012289</v>
      </c>
      <c r="L5" s="389">
        <v>9804787.6147926562</v>
      </c>
      <c r="M5" s="186"/>
      <c r="X5" s="181"/>
      <c r="Y5" s="181"/>
      <c r="Z5" s="181"/>
      <c r="AA5" s="181"/>
      <c r="AB5" s="181"/>
      <c r="AC5" s="181"/>
      <c r="AE5" s="181"/>
      <c r="AF5" s="181"/>
      <c r="AJ5" s="181"/>
    </row>
    <row r="6" spans="1:36">
      <c r="A6" s="385">
        <v>2</v>
      </c>
      <c r="B6" s="311">
        <v>3400002</v>
      </c>
      <c r="C6" s="391" t="s">
        <v>167</v>
      </c>
      <c r="D6" s="336">
        <v>43008</v>
      </c>
      <c r="E6" s="313">
        <v>3</v>
      </c>
      <c r="F6" s="313" t="s">
        <v>213</v>
      </c>
      <c r="G6" s="366">
        <v>59415733.07898739</v>
      </c>
      <c r="H6" s="392">
        <v>0</v>
      </c>
      <c r="I6" s="366"/>
      <c r="J6" s="393">
        <v>12281169.679540545</v>
      </c>
      <c r="K6" s="366">
        <v>0</v>
      </c>
      <c r="L6" s="392">
        <v>0</v>
      </c>
      <c r="M6" s="182"/>
      <c r="X6" s="181"/>
      <c r="Y6" s="181"/>
      <c r="Z6" s="181"/>
      <c r="AA6" s="181"/>
      <c r="AB6" s="181"/>
      <c r="AC6" s="181"/>
      <c r="AE6" s="181"/>
      <c r="AF6" s="181"/>
      <c r="AJ6" s="181"/>
    </row>
    <row r="7" spans="1:36">
      <c r="A7" s="385">
        <v>3</v>
      </c>
      <c r="B7" s="311">
        <v>3400003</v>
      </c>
      <c r="C7" s="391" t="s">
        <v>297</v>
      </c>
      <c r="D7" s="336">
        <v>43008</v>
      </c>
      <c r="E7" s="313">
        <v>4</v>
      </c>
      <c r="F7" s="313" t="s">
        <v>212</v>
      </c>
      <c r="G7" s="366">
        <v>913740.6618487176</v>
      </c>
      <c r="H7" s="392">
        <v>300072.43335111887</v>
      </c>
      <c r="I7" s="366"/>
      <c r="J7" s="393">
        <v>1873982.1619568213</v>
      </c>
      <c r="K7" s="366">
        <v>615415.74198662012</v>
      </c>
      <c r="L7" s="392">
        <v>915488.17533773906</v>
      </c>
      <c r="M7" s="182"/>
      <c r="X7" s="181"/>
      <c r="Y7" s="181"/>
      <c r="Z7" s="181"/>
      <c r="AA7" s="181"/>
      <c r="AB7" s="181"/>
      <c r="AC7" s="181"/>
      <c r="AE7" s="181"/>
      <c r="AF7" s="181"/>
      <c r="AJ7" s="181"/>
    </row>
    <row r="8" spans="1:36">
      <c r="A8" s="385">
        <v>4</v>
      </c>
      <c r="B8" s="311">
        <v>3400004</v>
      </c>
      <c r="C8" s="391" t="s">
        <v>12</v>
      </c>
      <c r="D8" s="336">
        <v>42916</v>
      </c>
      <c r="E8" s="313">
        <v>3</v>
      </c>
      <c r="F8" s="313" t="s">
        <v>213</v>
      </c>
      <c r="G8" s="366">
        <v>8542698.0619950667</v>
      </c>
      <c r="H8" s="392">
        <v>0</v>
      </c>
      <c r="I8" s="366"/>
      <c r="J8" s="393">
        <v>2235661.4250584105</v>
      </c>
      <c r="K8" s="366">
        <v>0</v>
      </c>
      <c r="L8" s="392">
        <v>0</v>
      </c>
      <c r="M8" s="182"/>
      <c r="X8" s="181"/>
      <c r="Y8" s="181"/>
      <c r="Z8" s="181"/>
      <c r="AA8" s="181"/>
      <c r="AB8" s="181"/>
      <c r="AC8" s="181"/>
      <c r="AE8" s="181"/>
      <c r="AF8" s="181"/>
      <c r="AJ8" s="181"/>
    </row>
    <row r="9" spans="1:36">
      <c r="A9" s="385">
        <v>5</v>
      </c>
      <c r="B9" s="321">
        <v>3400008</v>
      </c>
      <c r="C9" s="394" t="s">
        <v>13</v>
      </c>
      <c r="D9" s="395">
        <v>43008</v>
      </c>
      <c r="E9" s="324">
        <v>3</v>
      </c>
      <c r="F9" s="324" t="s">
        <v>213</v>
      </c>
      <c r="G9" s="396">
        <v>5366811.8163677314</v>
      </c>
      <c r="H9" s="397">
        <v>0</v>
      </c>
      <c r="I9" s="366"/>
      <c r="J9" s="398">
        <v>3256997.8380343546</v>
      </c>
      <c r="K9" s="396">
        <v>0</v>
      </c>
      <c r="L9" s="397">
        <v>0</v>
      </c>
      <c r="M9" s="182"/>
      <c r="X9" s="181"/>
      <c r="Y9" s="181"/>
      <c r="Z9" s="181"/>
      <c r="AA9" s="181"/>
      <c r="AB9" s="181"/>
      <c r="AC9" s="181"/>
      <c r="AE9" s="181"/>
      <c r="AF9" s="181"/>
      <c r="AJ9" s="181"/>
    </row>
    <row r="10" spans="1:36">
      <c r="A10" s="385">
        <v>6</v>
      </c>
      <c r="B10" s="311">
        <v>3400010</v>
      </c>
      <c r="C10" s="391" t="s">
        <v>14</v>
      </c>
      <c r="D10" s="336">
        <v>42916</v>
      </c>
      <c r="E10" s="313">
        <v>3</v>
      </c>
      <c r="F10" s="313" t="s">
        <v>213</v>
      </c>
      <c r="G10" s="366">
        <v>13710859.154829502</v>
      </c>
      <c r="H10" s="392">
        <v>0</v>
      </c>
      <c r="I10" s="366"/>
      <c r="J10" s="393">
        <v>4865039.5541721182</v>
      </c>
      <c r="K10" s="366">
        <v>0</v>
      </c>
      <c r="L10" s="392">
        <v>0</v>
      </c>
      <c r="M10" s="182"/>
      <c r="X10" s="181"/>
      <c r="Y10" s="181"/>
      <c r="Z10" s="181"/>
      <c r="AA10" s="181"/>
      <c r="AB10" s="181"/>
      <c r="AC10" s="181"/>
      <c r="AE10" s="181"/>
      <c r="AF10" s="181"/>
      <c r="AJ10" s="181"/>
    </row>
    <row r="11" spans="1:36">
      <c r="A11" s="385">
        <v>7</v>
      </c>
      <c r="B11" s="311">
        <v>3400013</v>
      </c>
      <c r="C11" s="391" t="s">
        <v>300</v>
      </c>
      <c r="D11" s="336">
        <v>42886</v>
      </c>
      <c r="E11" s="313">
        <v>3</v>
      </c>
      <c r="F11" s="313" t="s">
        <v>213</v>
      </c>
      <c r="G11" s="366">
        <v>2509355.7031332413</v>
      </c>
      <c r="H11" s="392">
        <v>0</v>
      </c>
      <c r="I11" s="366"/>
      <c r="J11" s="393">
        <v>1584487.900745491</v>
      </c>
      <c r="K11" s="366">
        <v>0</v>
      </c>
      <c r="L11" s="392">
        <v>0</v>
      </c>
      <c r="M11" s="182"/>
      <c r="X11" s="181"/>
      <c r="Y11" s="181"/>
      <c r="Z11" s="181"/>
      <c r="AA11" s="181"/>
      <c r="AB11" s="181"/>
      <c r="AC11" s="181"/>
      <c r="AE11" s="181"/>
      <c r="AF11" s="181"/>
      <c r="AJ11" s="181"/>
    </row>
    <row r="12" spans="1:36">
      <c r="A12" s="385">
        <v>8</v>
      </c>
      <c r="B12" s="311">
        <v>3400014</v>
      </c>
      <c r="C12" s="391" t="s">
        <v>287</v>
      </c>
      <c r="D12" s="336">
        <v>43100</v>
      </c>
      <c r="E12" s="313">
        <v>3</v>
      </c>
      <c r="F12" s="313" t="s">
        <v>213</v>
      </c>
      <c r="G12" s="366">
        <v>39374779.798181154</v>
      </c>
      <c r="H12" s="392">
        <v>0</v>
      </c>
      <c r="I12" s="366"/>
      <c r="J12" s="393">
        <v>7270989.6852431288</v>
      </c>
      <c r="K12" s="366">
        <v>0</v>
      </c>
      <c r="L12" s="392">
        <v>0</v>
      </c>
      <c r="M12" s="182"/>
      <c r="X12" s="181"/>
      <c r="Y12" s="181"/>
      <c r="Z12" s="181"/>
      <c r="AA12" s="181"/>
      <c r="AB12" s="181"/>
      <c r="AC12" s="181"/>
      <c r="AE12" s="181"/>
      <c r="AF12" s="181"/>
      <c r="AJ12" s="181"/>
    </row>
    <row r="13" spans="1:36">
      <c r="A13" s="385">
        <v>9</v>
      </c>
      <c r="B13" s="311">
        <v>3400015</v>
      </c>
      <c r="C13" s="391" t="s">
        <v>169</v>
      </c>
      <c r="D13" s="336">
        <v>43100</v>
      </c>
      <c r="E13" s="313">
        <v>3</v>
      </c>
      <c r="F13" s="313" t="s">
        <v>213</v>
      </c>
      <c r="G13" s="366">
        <v>6824949.2292712042</v>
      </c>
      <c r="H13" s="392">
        <v>0</v>
      </c>
      <c r="I13" s="366"/>
      <c r="J13" s="393">
        <v>3132558.3762815129</v>
      </c>
      <c r="K13" s="366">
        <v>0</v>
      </c>
      <c r="L13" s="392">
        <v>0</v>
      </c>
      <c r="M13" s="187"/>
      <c r="X13" s="181"/>
      <c r="Y13" s="181"/>
      <c r="Z13" s="181"/>
      <c r="AA13" s="181"/>
      <c r="AB13" s="181"/>
      <c r="AC13" s="181"/>
      <c r="AE13" s="181"/>
      <c r="AF13" s="181"/>
      <c r="AJ13" s="181"/>
    </row>
    <row r="14" spans="1:36">
      <c r="A14" s="385">
        <v>10</v>
      </c>
      <c r="B14" s="321">
        <v>3400016</v>
      </c>
      <c r="C14" s="394" t="s">
        <v>16</v>
      </c>
      <c r="D14" s="395">
        <v>42947</v>
      </c>
      <c r="E14" s="324">
        <v>3</v>
      </c>
      <c r="F14" s="324" t="s">
        <v>213</v>
      </c>
      <c r="G14" s="396">
        <v>2014424.1284285309</v>
      </c>
      <c r="H14" s="397">
        <v>0</v>
      </c>
      <c r="I14" s="366"/>
      <c r="J14" s="398">
        <v>1475781.1076252549</v>
      </c>
      <c r="K14" s="396">
        <v>0</v>
      </c>
      <c r="L14" s="397">
        <v>0</v>
      </c>
      <c r="M14" s="182"/>
      <c r="X14" s="181"/>
      <c r="Y14" s="181"/>
      <c r="Z14" s="181"/>
      <c r="AA14" s="181"/>
      <c r="AB14" s="181"/>
      <c r="AC14" s="181"/>
      <c r="AE14" s="181"/>
      <c r="AF14" s="181"/>
      <c r="AJ14" s="181"/>
    </row>
    <row r="15" spans="1:36">
      <c r="A15" s="385">
        <v>11</v>
      </c>
      <c r="B15" s="311">
        <v>3400017</v>
      </c>
      <c r="C15" s="391" t="s">
        <v>17</v>
      </c>
      <c r="D15" s="336">
        <v>42916</v>
      </c>
      <c r="E15" s="313">
        <v>4</v>
      </c>
      <c r="F15" s="313" t="s">
        <v>212</v>
      </c>
      <c r="G15" s="366">
        <v>3396150.2961426931</v>
      </c>
      <c r="H15" s="392">
        <v>1115295.7572532606</v>
      </c>
      <c r="I15" s="366"/>
      <c r="J15" s="393">
        <v>1909134.0512048942</v>
      </c>
      <c r="K15" s="366">
        <v>626959.62241568731</v>
      </c>
      <c r="L15" s="392">
        <v>1742255.3796689478</v>
      </c>
      <c r="M15" s="182"/>
      <c r="X15" s="181"/>
      <c r="Y15" s="181"/>
      <c r="Z15" s="181"/>
      <c r="AA15" s="181"/>
      <c r="AB15" s="181"/>
      <c r="AC15" s="181"/>
      <c r="AE15" s="181"/>
      <c r="AF15" s="181"/>
      <c r="AJ15" s="181"/>
    </row>
    <row r="16" spans="1:36">
      <c r="A16" s="385">
        <v>12</v>
      </c>
      <c r="B16" s="311">
        <v>3400020</v>
      </c>
      <c r="C16" s="391" t="s">
        <v>18</v>
      </c>
      <c r="D16" s="336">
        <v>43100</v>
      </c>
      <c r="E16" s="313">
        <v>3</v>
      </c>
      <c r="F16" s="313" t="s">
        <v>213</v>
      </c>
      <c r="G16" s="366">
        <v>3954841.5010701185</v>
      </c>
      <c r="H16" s="392">
        <v>0</v>
      </c>
      <c r="I16" s="366"/>
      <c r="J16" s="393">
        <v>1806336.436324294</v>
      </c>
      <c r="K16" s="366">
        <v>0</v>
      </c>
      <c r="L16" s="392">
        <v>0</v>
      </c>
      <c r="M16" s="182"/>
      <c r="X16" s="181"/>
      <c r="Y16" s="181"/>
      <c r="Z16" s="181"/>
      <c r="AA16" s="181"/>
      <c r="AB16" s="181"/>
      <c r="AC16" s="181"/>
      <c r="AE16" s="181"/>
      <c r="AF16" s="181"/>
      <c r="AJ16" s="181"/>
    </row>
    <row r="17" spans="1:36">
      <c r="A17" s="385">
        <v>13</v>
      </c>
      <c r="B17" s="311">
        <v>3400021</v>
      </c>
      <c r="C17" s="391" t="s">
        <v>591</v>
      </c>
      <c r="D17" s="336">
        <v>43100</v>
      </c>
      <c r="E17" s="313">
        <v>4</v>
      </c>
      <c r="F17" s="313" t="s">
        <v>212</v>
      </c>
      <c r="G17" s="366">
        <v>7102549.5748636164</v>
      </c>
      <c r="H17" s="392">
        <v>2332477.2803852116</v>
      </c>
      <c r="I17" s="366"/>
      <c r="J17" s="393">
        <v>4182691.9810935706</v>
      </c>
      <c r="K17" s="366">
        <v>1373596.0465911287</v>
      </c>
      <c r="L17" s="392">
        <v>3706073.3269763403</v>
      </c>
      <c r="M17" s="182"/>
      <c r="X17" s="181"/>
      <c r="Y17" s="181"/>
      <c r="Z17" s="181"/>
      <c r="AA17" s="181"/>
      <c r="AB17" s="181"/>
      <c r="AC17" s="181"/>
      <c r="AE17" s="181"/>
      <c r="AF17" s="181"/>
      <c r="AJ17" s="181"/>
    </row>
    <row r="18" spans="1:36">
      <c r="A18" s="385">
        <v>14</v>
      </c>
      <c r="B18" s="311">
        <v>3400023</v>
      </c>
      <c r="C18" s="391" t="s">
        <v>592</v>
      </c>
      <c r="D18" s="336">
        <v>43100</v>
      </c>
      <c r="E18" s="313">
        <v>3</v>
      </c>
      <c r="F18" s="313" t="s">
        <v>213</v>
      </c>
      <c r="G18" s="366">
        <v>1554776.6467263866</v>
      </c>
      <c r="H18" s="392">
        <v>0</v>
      </c>
      <c r="I18" s="366"/>
      <c r="J18" s="393">
        <v>2480409.5885707005</v>
      </c>
      <c r="K18" s="366">
        <v>0</v>
      </c>
      <c r="L18" s="392">
        <v>0</v>
      </c>
      <c r="M18" s="182"/>
      <c r="X18" s="181"/>
      <c r="Y18" s="181"/>
      <c r="Z18" s="181"/>
      <c r="AA18" s="181"/>
      <c r="AB18" s="181"/>
      <c r="AC18" s="181"/>
      <c r="AE18" s="181"/>
      <c r="AF18" s="181"/>
      <c r="AJ18" s="181"/>
    </row>
    <row r="19" spans="1:36">
      <c r="A19" s="385">
        <v>15</v>
      </c>
      <c r="B19" s="321">
        <v>3400024</v>
      </c>
      <c r="C19" s="394" t="s">
        <v>20</v>
      </c>
      <c r="D19" s="395">
        <v>43008</v>
      </c>
      <c r="E19" s="324">
        <v>4</v>
      </c>
      <c r="F19" s="324" t="s">
        <v>212</v>
      </c>
      <c r="G19" s="396">
        <v>1564231.1580921216</v>
      </c>
      <c r="H19" s="397">
        <v>513693.51231745275</v>
      </c>
      <c r="I19" s="366"/>
      <c r="J19" s="398">
        <v>1128610.8850895993</v>
      </c>
      <c r="K19" s="396">
        <v>370635.81466342445</v>
      </c>
      <c r="L19" s="397">
        <v>884329.3269808772</v>
      </c>
      <c r="M19" s="182"/>
      <c r="X19" s="181"/>
      <c r="Y19" s="181"/>
      <c r="Z19" s="181"/>
      <c r="AA19" s="181"/>
      <c r="AB19" s="181"/>
      <c r="AC19" s="181"/>
      <c r="AE19" s="181"/>
      <c r="AF19" s="181"/>
      <c r="AJ19" s="181"/>
    </row>
    <row r="20" spans="1:36">
      <c r="A20" s="385">
        <v>16</v>
      </c>
      <c r="B20" s="311">
        <v>3400027</v>
      </c>
      <c r="C20" s="391" t="s">
        <v>593</v>
      </c>
      <c r="D20" s="336">
        <v>43008</v>
      </c>
      <c r="E20" s="313">
        <v>4</v>
      </c>
      <c r="F20" s="313" t="s">
        <v>212</v>
      </c>
      <c r="G20" s="366">
        <v>7188593.0849157926</v>
      </c>
      <c r="H20" s="392">
        <v>2360733.9690863467</v>
      </c>
      <c r="I20" s="366"/>
      <c r="J20" s="393">
        <v>2572176.9850772992</v>
      </c>
      <c r="K20" s="366">
        <v>844702.92189938517</v>
      </c>
      <c r="L20" s="392">
        <v>3205436.890985732</v>
      </c>
      <c r="M20" s="182"/>
      <c r="X20" s="181"/>
      <c r="Y20" s="181"/>
      <c r="Z20" s="181"/>
      <c r="AA20" s="181"/>
      <c r="AB20" s="181"/>
      <c r="AC20" s="181"/>
      <c r="AE20" s="181"/>
      <c r="AF20" s="181"/>
      <c r="AJ20" s="181"/>
    </row>
    <row r="21" spans="1:36">
      <c r="A21" s="385">
        <v>17</v>
      </c>
      <c r="B21" s="311">
        <v>3400028</v>
      </c>
      <c r="C21" s="391" t="s">
        <v>21</v>
      </c>
      <c r="D21" s="336">
        <v>43008</v>
      </c>
      <c r="E21" s="313">
        <v>4</v>
      </c>
      <c r="F21" s="313" t="s">
        <v>212</v>
      </c>
      <c r="G21" s="366">
        <v>42582244.553646527</v>
      </c>
      <c r="H21" s="392">
        <v>13984009.111417521</v>
      </c>
      <c r="I21" s="366"/>
      <c r="J21" s="393">
        <v>11122916.62043234</v>
      </c>
      <c r="K21" s="366">
        <v>3652765.8181499806</v>
      </c>
      <c r="L21" s="392">
        <v>17636774.929567501</v>
      </c>
      <c r="M21" s="182"/>
      <c r="X21" s="181"/>
      <c r="Y21" s="181"/>
      <c r="Z21" s="181"/>
      <c r="AA21" s="181"/>
      <c r="AB21" s="181"/>
      <c r="AC21" s="181"/>
      <c r="AE21" s="181"/>
      <c r="AF21" s="181"/>
      <c r="AJ21" s="181"/>
    </row>
    <row r="22" spans="1:36">
      <c r="A22" s="385">
        <v>18</v>
      </c>
      <c r="B22" s="311">
        <v>3400030</v>
      </c>
      <c r="C22" s="391" t="s">
        <v>22</v>
      </c>
      <c r="D22" s="336">
        <v>42916</v>
      </c>
      <c r="E22" s="313">
        <v>3</v>
      </c>
      <c r="F22" s="313" t="s">
        <v>213</v>
      </c>
      <c r="G22" s="366">
        <v>96204909.782554895</v>
      </c>
      <c r="H22" s="392">
        <v>0</v>
      </c>
      <c r="I22" s="366"/>
      <c r="J22" s="393">
        <v>23179364.681561872</v>
      </c>
      <c r="K22" s="366">
        <v>0</v>
      </c>
      <c r="L22" s="392">
        <v>0</v>
      </c>
      <c r="M22" s="182"/>
      <c r="X22" s="181"/>
      <c r="Y22" s="181"/>
      <c r="Z22" s="181"/>
      <c r="AA22" s="181"/>
      <c r="AB22" s="181"/>
      <c r="AC22" s="181"/>
      <c r="AE22" s="181"/>
      <c r="AF22" s="181"/>
      <c r="AJ22" s="181"/>
    </row>
    <row r="23" spans="1:36">
      <c r="A23" s="385">
        <v>19</v>
      </c>
      <c r="B23" s="311">
        <v>3400032</v>
      </c>
      <c r="C23" s="391" t="s">
        <v>327</v>
      </c>
      <c r="D23" s="336">
        <v>42916</v>
      </c>
      <c r="E23" s="313">
        <v>4</v>
      </c>
      <c r="F23" s="313" t="s">
        <v>212</v>
      </c>
      <c r="G23" s="366">
        <v>19739293.754888661</v>
      </c>
      <c r="H23" s="392">
        <v>6482384.069105437</v>
      </c>
      <c r="I23" s="366"/>
      <c r="J23" s="393">
        <v>6273887.0818090746</v>
      </c>
      <c r="K23" s="366">
        <v>2060344.5176661003</v>
      </c>
      <c r="L23" s="392">
        <v>8542728.5867715366</v>
      </c>
      <c r="M23" s="182"/>
      <c r="X23" s="181"/>
      <c r="Y23" s="181"/>
      <c r="Z23" s="181"/>
      <c r="AA23" s="181"/>
      <c r="AB23" s="181"/>
      <c r="AC23" s="181"/>
      <c r="AE23" s="181"/>
      <c r="AF23" s="181"/>
      <c r="AJ23" s="181"/>
    </row>
    <row r="24" spans="1:36">
      <c r="A24" s="385">
        <v>20</v>
      </c>
      <c r="B24" s="321">
        <v>3400037</v>
      </c>
      <c r="C24" s="394" t="s">
        <v>594</v>
      </c>
      <c r="D24" s="395">
        <v>43100</v>
      </c>
      <c r="E24" s="324">
        <v>4</v>
      </c>
      <c r="F24" s="324" t="s">
        <v>212</v>
      </c>
      <c r="G24" s="396">
        <v>762710.79864373349</v>
      </c>
      <c r="H24" s="397">
        <v>250474.22627460209</v>
      </c>
      <c r="I24" s="366"/>
      <c r="J24" s="398">
        <v>1100742.9969202103</v>
      </c>
      <c r="K24" s="396">
        <v>361484.00018859707</v>
      </c>
      <c r="L24" s="397">
        <v>611958.22646319913</v>
      </c>
      <c r="M24" s="182"/>
      <c r="X24" s="181"/>
      <c r="Y24" s="181"/>
      <c r="Z24" s="181"/>
      <c r="AA24" s="181"/>
      <c r="AB24" s="181"/>
      <c r="AC24" s="181"/>
      <c r="AE24" s="181"/>
      <c r="AF24" s="181"/>
      <c r="AJ24" s="181"/>
    </row>
    <row r="25" spans="1:36">
      <c r="A25" s="385">
        <v>21</v>
      </c>
      <c r="B25" s="311">
        <v>3400039</v>
      </c>
      <c r="C25" s="391" t="s">
        <v>24</v>
      </c>
      <c r="D25" s="336">
        <v>43008</v>
      </c>
      <c r="E25" s="313">
        <v>4</v>
      </c>
      <c r="F25" s="313" t="s">
        <v>212</v>
      </c>
      <c r="G25" s="366">
        <v>5642980.4444743525</v>
      </c>
      <c r="H25" s="392">
        <v>1853154.7779653776</v>
      </c>
      <c r="I25" s="366"/>
      <c r="J25" s="393">
        <v>1761136.9225890806</v>
      </c>
      <c r="K25" s="366">
        <v>578357.36537825409</v>
      </c>
      <c r="L25" s="392">
        <v>2431512.1433436316</v>
      </c>
      <c r="M25" s="182"/>
      <c r="X25" s="181"/>
      <c r="Y25" s="181"/>
      <c r="Z25" s="181"/>
      <c r="AA25" s="181"/>
      <c r="AB25" s="181"/>
      <c r="AC25" s="181"/>
      <c r="AE25" s="181"/>
      <c r="AF25" s="181"/>
      <c r="AJ25" s="181"/>
    </row>
    <row r="26" spans="1:36">
      <c r="A26" s="385">
        <v>22</v>
      </c>
      <c r="B26" s="311">
        <v>3400040</v>
      </c>
      <c r="C26" s="391" t="s">
        <v>298</v>
      </c>
      <c r="D26" s="336">
        <v>43008</v>
      </c>
      <c r="E26" s="313">
        <v>11</v>
      </c>
      <c r="F26" s="313" t="s">
        <v>215</v>
      </c>
      <c r="G26" s="366">
        <v>91038440.014557093</v>
      </c>
      <c r="H26" s="392">
        <v>0</v>
      </c>
      <c r="I26" s="366"/>
      <c r="J26" s="393">
        <v>0</v>
      </c>
      <c r="K26" s="366">
        <v>0</v>
      </c>
      <c r="L26" s="392">
        <v>0</v>
      </c>
      <c r="M26" s="182"/>
      <c r="X26" s="181"/>
      <c r="Y26" s="181"/>
      <c r="Z26" s="181"/>
      <c r="AA26" s="181"/>
      <c r="AB26" s="181"/>
      <c r="AC26" s="181"/>
      <c r="AE26" s="181"/>
      <c r="AF26" s="181"/>
      <c r="AJ26" s="181"/>
    </row>
    <row r="27" spans="1:36">
      <c r="A27" s="385">
        <v>23</v>
      </c>
      <c r="B27" s="311">
        <v>3400041</v>
      </c>
      <c r="C27" s="391" t="s">
        <v>25</v>
      </c>
      <c r="D27" s="336">
        <v>42916</v>
      </c>
      <c r="E27" s="313">
        <v>6</v>
      </c>
      <c r="F27" s="313" t="s">
        <v>214</v>
      </c>
      <c r="G27" s="366">
        <v>2696870.6380624315</v>
      </c>
      <c r="H27" s="392">
        <v>0</v>
      </c>
      <c r="I27" s="366"/>
      <c r="J27" s="393">
        <v>2347713.6479647229</v>
      </c>
      <c r="K27" s="366">
        <v>0</v>
      </c>
      <c r="L27" s="392">
        <v>0</v>
      </c>
      <c r="M27" s="188"/>
      <c r="X27" s="181"/>
      <c r="Y27" s="181"/>
      <c r="Z27" s="181"/>
      <c r="AA27" s="181"/>
      <c r="AB27" s="181"/>
      <c r="AC27" s="181"/>
      <c r="AE27" s="181"/>
      <c r="AF27" s="181"/>
      <c r="AJ27" s="181"/>
    </row>
    <row r="28" spans="1:36">
      <c r="A28" s="385">
        <v>24</v>
      </c>
      <c r="B28" s="311">
        <v>3400042</v>
      </c>
      <c r="C28" s="391" t="s">
        <v>26</v>
      </c>
      <c r="D28" s="336">
        <v>43008</v>
      </c>
      <c r="E28" s="313">
        <v>4</v>
      </c>
      <c r="F28" s="313" t="s">
        <v>212</v>
      </c>
      <c r="G28" s="366">
        <v>8483923.3931867182</v>
      </c>
      <c r="H28" s="392">
        <v>2786120.4423225187</v>
      </c>
      <c r="I28" s="366"/>
      <c r="J28" s="393">
        <v>3993528.1630281559</v>
      </c>
      <c r="K28" s="366">
        <v>1311474.6487384464</v>
      </c>
      <c r="L28" s="392">
        <v>4097595.0910609653</v>
      </c>
      <c r="M28" s="182"/>
      <c r="X28" s="181"/>
      <c r="Y28" s="181"/>
      <c r="Z28" s="181"/>
      <c r="AA28" s="181"/>
      <c r="AB28" s="181"/>
      <c r="AC28" s="181"/>
      <c r="AE28" s="181"/>
      <c r="AF28" s="181"/>
      <c r="AJ28" s="181"/>
    </row>
    <row r="29" spans="1:36">
      <c r="A29" s="385">
        <v>25</v>
      </c>
      <c r="B29" s="321">
        <v>3400047</v>
      </c>
      <c r="C29" s="394" t="s">
        <v>27</v>
      </c>
      <c r="D29" s="395">
        <v>42916</v>
      </c>
      <c r="E29" s="324">
        <v>3</v>
      </c>
      <c r="F29" s="324" t="s">
        <v>213</v>
      </c>
      <c r="G29" s="396">
        <v>57366726.043557361</v>
      </c>
      <c r="H29" s="397">
        <v>0</v>
      </c>
      <c r="I29" s="366"/>
      <c r="J29" s="398">
        <v>30559710.174106371</v>
      </c>
      <c r="K29" s="396">
        <v>0</v>
      </c>
      <c r="L29" s="397">
        <v>0</v>
      </c>
      <c r="M29" s="182"/>
      <c r="X29" s="181"/>
      <c r="Y29" s="181"/>
      <c r="Z29" s="181"/>
      <c r="AA29" s="181"/>
      <c r="AB29" s="181"/>
      <c r="AC29" s="181"/>
      <c r="AE29" s="181"/>
      <c r="AF29" s="181"/>
      <c r="AJ29" s="181"/>
    </row>
    <row r="30" spans="1:36">
      <c r="A30" s="385">
        <v>26</v>
      </c>
      <c r="B30" s="311">
        <v>3400049</v>
      </c>
      <c r="C30" s="391" t="s">
        <v>28</v>
      </c>
      <c r="D30" s="336">
        <v>43100</v>
      </c>
      <c r="E30" s="313">
        <v>3</v>
      </c>
      <c r="F30" s="313" t="s">
        <v>213</v>
      </c>
      <c r="G30" s="366">
        <v>387947.08708758617</v>
      </c>
      <c r="H30" s="392">
        <v>0</v>
      </c>
      <c r="I30" s="366"/>
      <c r="J30" s="393">
        <v>262787.76372206095</v>
      </c>
      <c r="K30" s="366">
        <v>0</v>
      </c>
      <c r="L30" s="392">
        <v>0</v>
      </c>
      <c r="M30" s="182"/>
      <c r="X30" s="181"/>
      <c r="Y30" s="181"/>
      <c r="Z30" s="181"/>
      <c r="AA30" s="181"/>
      <c r="AB30" s="181"/>
      <c r="AC30" s="181"/>
      <c r="AE30" s="181"/>
      <c r="AF30" s="181"/>
      <c r="AJ30" s="181"/>
    </row>
    <row r="31" spans="1:36">
      <c r="A31" s="385">
        <v>27</v>
      </c>
      <c r="B31" s="311">
        <v>3400050</v>
      </c>
      <c r="C31" s="391" t="s">
        <v>29</v>
      </c>
      <c r="D31" s="336">
        <v>43008</v>
      </c>
      <c r="E31" s="313">
        <v>3</v>
      </c>
      <c r="F31" s="313" t="s">
        <v>213</v>
      </c>
      <c r="G31" s="366">
        <v>16508294.426822994</v>
      </c>
      <c r="H31" s="392">
        <v>0</v>
      </c>
      <c r="I31" s="366"/>
      <c r="J31" s="393">
        <v>5121691.6942439033</v>
      </c>
      <c r="K31" s="366">
        <v>0</v>
      </c>
      <c r="L31" s="392">
        <v>0</v>
      </c>
      <c r="M31" s="182"/>
      <c r="X31" s="181"/>
      <c r="Y31" s="181"/>
      <c r="Z31" s="181"/>
      <c r="AA31" s="181"/>
      <c r="AB31" s="181"/>
      <c r="AC31" s="181"/>
      <c r="AE31" s="181"/>
      <c r="AF31" s="181"/>
      <c r="AJ31" s="181"/>
    </row>
    <row r="32" spans="1:36">
      <c r="A32" s="385">
        <v>28</v>
      </c>
      <c r="B32" s="311">
        <v>3400051</v>
      </c>
      <c r="C32" s="391" t="s">
        <v>30</v>
      </c>
      <c r="D32" s="336">
        <v>43008</v>
      </c>
      <c r="E32" s="313">
        <v>4</v>
      </c>
      <c r="F32" s="313" t="s">
        <v>212</v>
      </c>
      <c r="G32" s="366">
        <v>2653695.2288397877</v>
      </c>
      <c r="H32" s="392">
        <v>871473.51315098628</v>
      </c>
      <c r="I32" s="366"/>
      <c r="J32" s="393">
        <v>1576037.2267014927</v>
      </c>
      <c r="K32" s="366">
        <v>517570.62524877023</v>
      </c>
      <c r="L32" s="392">
        <v>1389044.1383997565</v>
      </c>
      <c r="M32" s="182"/>
      <c r="X32" s="181"/>
      <c r="Y32" s="181"/>
      <c r="Z32" s="181"/>
      <c r="AA32" s="181"/>
      <c r="AB32" s="181"/>
      <c r="AC32" s="181"/>
      <c r="AE32" s="181"/>
      <c r="AF32" s="181"/>
      <c r="AJ32" s="181"/>
    </row>
    <row r="33" spans="1:36">
      <c r="A33" s="385">
        <v>29</v>
      </c>
      <c r="B33" s="311">
        <v>3400053</v>
      </c>
      <c r="C33" s="391" t="s">
        <v>170</v>
      </c>
      <c r="D33" s="336">
        <v>43100</v>
      </c>
      <c r="E33" s="313">
        <v>3</v>
      </c>
      <c r="F33" s="313" t="s">
        <v>213</v>
      </c>
      <c r="G33" s="366">
        <v>30317707.213854033</v>
      </c>
      <c r="H33" s="392">
        <v>0</v>
      </c>
      <c r="I33" s="366"/>
      <c r="J33" s="393">
        <v>8020104.0885007437</v>
      </c>
      <c r="K33" s="366">
        <v>0</v>
      </c>
      <c r="L33" s="392">
        <v>0</v>
      </c>
      <c r="M33" s="182"/>
      <c r="X33" s="181"/>
      <c r="Y33" s="181"/>
      <c r="Z33" s="181"/>
      <c r="AA33" s="181"/>
      <c r="AB33" s="181"/>
      <c r="AC33" s="181"/>
      <c r="AE33" s="181"/>
      <c r="AF33" s="181"/>
      <c r="AJ33" s="181"/>
    </row>
    <row r="34" spans="1:36">
      <c r="A34" s="385">
        <v>30</v>
      </c>
      <c r="B34" s="321">
        <v>3400060</v>
      </c>
      <c r="C34" s="394" t="s">
        <v>471</v>
      </c>
      <c r="D34" s="395">
        <v>43008</v>
      </c>
      <c r="E34" s="324">
        <v>6</v>
      </c>
      <c r="F34" s="324" t="s">
        <v>214</v>
      </c>
      <c r="G34" s="396">
        <v>1518788.3272675036</v>
      </c>
      <c r="H34" s="397">
        <v>0</v>
      </c>
      <c r="I34" s="366"/>
      <c r="J34" s="398">
        <v>1176732.3506627118</v>
      </c>
      <c r="K34" s="396">
        <v>0</v>
      </c>
      <c r="L34" s="397">
        <v>0</v>
      </c>
      <c r="M34" s="182"/>
      <c r="X34" s="181"/>
      <c r="Y34" s="181"/>
      <c r="Z34" s="181"/>
      <c r="AA34" s="181"/>
      <c r="AB34" s="181"/>
      <c r="AC34" s="181"/>
      <c r="AE34" s="181"/>
      <c r="AF34" s="181"/>
      <c r="AJ34" s="181"/>
    </row>
    <row r="35" spans="1:36">
      <c r="A35" s="385">
        <v>31</v>
      </c>
      <c r="B35" s="311">
        <v>3400061</v>
      </c>
      <c r="C35" s="391" t="s">
        <v>32</v>
      </c>
      <c r="D35" s="336">
        <v>42916</v>
      </c>
      <c r="E35" s="313">
        <v>6</v>
      </c>
      <c r="F35" s="313" t="s">
        <v>214</v>
      </c>
      <c r="G35" s="366">
        <v>93131259.946731389</v>
      </c>
      <c r="H35" s="392">
        <v>0</v>
      </c>
      <c r="I35" s="366"/>
      <c r="J35" s="393">
        <v>23683060.250332233</v>
      </c>
      <c r="K35" s="366">
        <v>0</v>
      </c>
      <c r="L35" s="392">
        <v>0</v>
      </c>
      <c r="M35" s="182"/>
      <c r="X35" s="181"/>
      <c r="Y35" s="181"/>
      <c r="Z35" s="181"/>
      <c r="AA35" s="181"/>
      <c r="AB35" s="181"/>
      <c r="AC35" s="181"/>
      <c r="AE35" s="181"/>
      <c r="AF35" s="181"/>
      <c r="AJ35" s="181"/>
    </row>
    <row r="36" spans="1:36">
      <c r="A36" s="385">
        <v>32</v>
      </c>
      <c r="B36" s="311">
        <v>3400064</v>
      </c>
      <c r="C36" s="391" t="s">
        <v>33</v>
      </c>
      <c r="D36" s="336">
        <v>43008</v>
      </c>
      <c r="E36" s="313">
        <v>3</v>
      </c>
      <c r="F36" s="313" t="s">
        <v>213</v>
      </c>
      <c r="G36" s="366">
        <v>2208469.831372329</v>
      </c>
      <c r="H36" s="392">
        <v>0</v>
      </c>
      <c r="I36" s="366"/>
      <c r="J36" s="393">
        <v>1560320.7875795024</v>
      </c>
      <c r="K36" s="366">
        <v>0</v>
      </c>
      <c r="L36" s="392">
        <v>0</v>
      </c>
      <c r="M36" s="188"/>
      <c r="X36" s="181"/>
      <c r="Y36" s="181"/>
      <c r="Z36" s="181"/>
      <c r="AA36" s="181"/>
      <c r="AB36" s="181"/>
      <c r="AC36" s="181"/>
      <c r="AE36" s="181"/>
      <c r="AF36" s="181"/>
      <c r="AJ36" s="181"/>
    </row>
    <row r="37" spans="1:36">
      <c r="A37" s="385">
        <v>33</v>
      </c>
      <c r="B37" s="311">
        <v>3400068</v>
      </c>
      <c r="C37" s="391" t="s">
        <v>34</v>
      </c>
      <c r="D37" s="336">
        <v>43008</v>
      </c>
      <c r="E37" s="313">
        <v>4</v>
      </c>
      <c r="F37" s="313" t="s">
        <v>212</v>
      </c>
      <c r="G37" s="366">
        <v>3140427.6250131791</v>
      </c>
      <c r="H37" s="392">
        <v>1031316.4320543282</v>
      </c>
      <c r="I37" s="366"/>
      <c r="J37" s="393">
        <v>1958476.4166088835</v>
      </c>
      <c r="K37" s="366">
        <v>643163.65521435742</v>
      </c>
      <c r="L37" s="392">
        <v>1674480.0872686855</v>
      </c>
      <c r="M37" s="182"/>
      <c r="X37" s="181"/>
      <c r="Y37" s="181"/>
      <c r="Z37" s="181"/>
      <c r="AA37" s="181"/>
      <c r="AB37" s="181"/>
      <c r="AC37" s="181"/>
      <c r="AE37" s="181"/>
      <c r="AF37" s="181"/>
      <c r="AJ37" s="181"/>
    </row>
    <row r="38" spans="1:36">
      <c r="A38" s="385">
        <v>34</v>
      </c>
      <c r="B38" s="311">
        <v>3400069</v>
      </c>
      <c r="C38" s="391" t="s">
        <v>303</v>
      </c>
      <c r="D38" s="336">
        <v>43008</v>
      </c>
      <c r="E38" s="313">
        <v>3</v>
      </c>
      <c r="F38" s="313" t="s">
        <v>213</v>
      </c>
      <c r="G38" s="366">
        <v>56151946.774746463</v>
      </c>
      <c r="H38" s="392">
        <v>0</v>
      </c>
      <c r="I38" s="366"/>
      <c r="J38" s="393">
        <v>14251707.017669737</v>
      </c>
      <c r="K38" s="366">
        <v>0</v>
      </c>
      <c r="L38" s="392">
        <v>0</v>
      </c>
      <c r="M38" s="182"/>
      <c r="X38" s="181"/>
      <c r="Y38" s="181"/>
      <c r="Z38" s="181"/>
      <c r="AA38" s="181"/>
      <c r="AB38" s="181"/>
      <c r="AC38" s="181"/>
      <c r="AE38" s="181"/>
      <c r="AF38" s="181"/>
      <c r="AJ38" s="181"/>
    </row>
    <row r="39" spans="1:36">
      <c r="A39" s="385">
        <v>35</v>
      </c>
      <c r="B39" s="321">
        <v>3400070</v>
      </c>
      <c r="C39" s="394" t="s">
        <v>35</v>
      </c>
      <c r="D39" s="395">
        <v>43008</v>
      </c>
      <c r="E39" s="324">
        <v>3</v>
      </c>
      <c r="F39" s="324" t="s">
        <v>213</v>
      </c>
      <c r="G39" s="396">
        <v>7945678.9672953645</v>
      </c>
      <c r="H39" s="397">
        <v>0</v>
      </c>
      <c r="I39" s="366"/>
      <c r="J39" s="398">
        <v>4601646.7133331848</v>
      </c>
      <c r="K39" s="396">
        <v>0</v>
      </c>
      <c r="L39" s="397">
        <v>0</v>
      </c>
      <c r="M39" s="182"/>
      <c r="X39" s="181"/>
      <c r="Y39" s="181"/>
      <c r="Z39" s="181"/>
      <c r="AA39" s="181"/>
      <c r="AB39" s="181"/>
      <c r="AC39" s="181"/>
      <c r="AE39" s="181"/>
      <c r="AF39" s="181"/>
      <c r="AJ39" s="181"/>
    </row>
    <row r="40" spans="1:36">
      <c r="A40" s="385">
        <v>36</v>
      </c>
      <c r="B40" s="311">
        <v>3400071</v>
      </c>
      <c r="C40" s="391" t="s">
        <v>280</v>
      </c>
      <c r="D40" s="336">
        <v>43008</v>
      </c>
      <c r="E40" s="313">
        <v>4</v>
      </c>
      <c r="F40" s="313" t="s">
        <v>212</v>
      </c>
      <c r="G40" s="366">
        <v>4757888.7818901259</v>
      </c>
      <c r="H40" s="392">
        <v>1562490.6759727176</v>
      </c>
      <c r="I40" s="366"/>
      <c r="J40" s="393">
        <v>2494890.8751618923</v>
      </c>
      <c r="K40" s="366">
        <v>819322.16340316553</v>
      </c>
      <c r="L40" s="392">
        <v>2381812.8393758833</v>
      </c>
      <c r="M40" s="182"/>
      <c r="X40" s="181"/>
      <c r="Y40" s="181"/>
      <c r="Z40" s="181"/>
      <c r="AA40" s="181"/>
      <c r="AB40" s="181"/>
      <c r="AC40" s="181"/>
      <c r="AE40" s="181"/>
      <c r="AF40" s="181"/>
      <c r="AJ40" s="181"/>
    </row>
    <row r="41" spans="1:36">
      <c r="A41" s="385">
        <v>37</v>
      </c>
      <c r="B41" s="311">
        <v>3400073</v>
      </c>
      <c r="C41" s="391" t="s">
        <v>36</v>
      </c>
      <c r="D41" s="336">
        <v>42916</v>
      </c>
      <c r="E41" s="313">
        <v>3</v>
      </c>
      <c r="F41" s="313" t="s">
        <v>213</v>
      </c>
      <c r="G41" s="366">
        <v>5482016.9841708895</v>
      </c>
      <c r="H41" s="392">
        <v>0</v>
      </c>
      <c r="I41" s="366"/>
      <c r="J41" s="393">
        <v>4097674.6634527654</v>
      </c>
      <c r="K41" s="366">
        <v>0</v>
      </c>
      <c r="L41" s="392">
        <v>0</v>
      </c>
      <c r="M41" s="182"/>
      <c r="X41" s="181"/>
      <c r="Y41" s="181"/>
      <c r="Z41" s="181"/>
      <c r="AA41" s="181"/>
      <c r="AB41" s="181"/>
      <c r="AC41" s="181"/>
      <c r="AE41" s="181"/>
      <c r="AF41" s="181"/>
      <c r="AJ41" s="181"/>
    </row>
    <row r="42" spans="1:36">
      <c r="A42" s="385">
        <v>38</v>
      </c>
      <c r="B42" s="311">
        <v>3400075</v>
      </c>
      <c r="C42" s="391" t="s">
        <v>283</v>
      </c>
      <c r="D42" s="336">
        <v>43100</v>
      </c>
      <c r="E42" s="313">
        <v>3</v>
      </c>
      <c r="F42" s="313" t="s">
        <v>213</v>
      </c>
      <c r="G42" s="366">
        <v>5196486.4210636485</v>
      </c>
      <c r="H42" s="392">
        <v>0</v>
      </c>
      <c r="I42" s="366"/>
      <c r="J42" s="393">
        <v>3505345.6141057629</v>
      </c>
      <c r="K42" s="366">
        <v>0</v>
      </c>
      <c r="L42" s="392">
        <v>0</v>
      </c>
      <c r="M42" s="182"/>
      <c r="X42" s="181"/>
      <c r="Y42" s="181"/>
      <c r="Z42" s="181"/>
      <c r="AA42" s="181"/>
      <c r="AB42" s="181"/>
      <c r="AC42" s="181"/>
      <c r="AE42" s="181"/>
      <c r="AF42" s="181"/>
      <c r="AJ42" s="181"/>
    </row>
    <row r="43" spans="1:36">
      <c r="A43" s="385">
        <v>39</v>
      </c>
      <c r="B43" s="311">
        <v>3400084</v>
      </c>
      <c r="C43" s="391" t="s">
        <v>277</v>
      </c>
      <c r="D43" s="336">
        <v>43100</v>
      </c>
      <c r="E43" s="313">
        <v>4</v>
      </c>
      <c r="F43" s="313" t="s">
        <v>212</v>
      </c>
      <c r="G43" s="366">
        <v>73626.985068304755</v>
      </c>
      <c r="H43" s="392">
        <v>24179.101896431283</v>
      </c>
      <c r="I43" s="366"/>
      <c r="J43" s="393">
        <v>810907.41302486334</v>
      </c>
      <c r="K43" s="366">
        <v>266301.99443736515</v>
      </c>
      <c r="L43" s="392">
        <v>290481.09633379645</v>
      </c>
      <c r="M43" s="182"/>
      <c r="X43" s="181"/>
      <c r="Y43" s="181"/>
      <c r="Z43" s="181"/>
      <c r="AA43" s="181"/>
      <c r="AB43" s="181"/>
      <c r="AC43" s="181"/>
      <c r="AE43" s="181"/>
      <c r="AF43" s="181"/>
      <c r="AJ43" s="181"/>
    </row>
    <row r="44" spans="1:36">
      <c r="A44" s="385">
        <v>40</v>
      </c>
      <c r="B44" s="321">
        <v>3400085</v>
      </c>
      <c r="C44" s="394" t="s">
        <v>302</v>
      </c>
      <c r="D44" s="395">
        <v>43100</v>
      </c>
      <c r="E44" s="324">
        <v>3</v>
      </c>
      <c r="F44" s="324" t="s">
        <v>213</v>
      </c>
      <c r="G44" s="396">
        <v>3721118.4571352061</v>
      </c>
      <c r="H44" s="397">
        <v>0</v>
      </c>
      <c r="I44" s="366"/>
      <c r="J44" s="398">
        <v>1833489.3408639578</v>
      </c>
      <c r="K44" s="396">
        <v>0</v>
      </c>
      <c r="L44" s="397">
        <v>0</v>
      </c>
      <c r="M44" s="182"/>
      <c r="X44" s="181"/>
      <c r="Y44" s="181"/>
      <c r="Z44" s="181"/>
      <c r="AA44" s="181"/>
      <c r="AB44" s="181"/>
      <c r="AC44" s="181"/>
      <c r="AE44" s="181"/>
      <c r="AF44" s="181"/>
      <c r="AJ44" s="181"/>
    </row>
    <row r="45" spans="1:36">
      <c r="A45" s="385">
        <v>41</v>
      </c>
      <c r="B45" s="311">
        <v>3400087</v>
      </c>
      <c r="C45" s="391" t="s">
        <v>38</v>
      </c>
      <c r="D45" s="336">
        <v>43008</v>
      </c>
      <c r="E45" s="313">
        <v>3</v>
      </c>
      <c r="F45" s="313" t="s">
        <v>213</v>
      </c>
      <c r="G45" s="366">
        <v>1137838.4542284836</v>
      </c>
      <c r="H45" s="392">
        <v>0</v>
      </c>
      <c r="I45" s="366"/>
      <c r="J45" s="393">
        <v>1390007.7494944923</v>
      </c>
      <c r="K45" s="366">
        <v>0</v>
      </c>
      <c r="L45" s="392">
        <v>0</v>
      </c>
      <c r="M45" s="182"/>
      <c r="X45" s="181"/>
      <c r="Y45" s="181"/>
      <c r="Z45" s="181"/>
      <c r="AA45" s="181"/>
      <c r="AB45" s="181"/>
      <c r="AC45" s="181"/>
      <c r="AE45" s="181"/>
      <c r="AF45" s="181"/>
      <c r="AJ45" s="181"/>
    </row>
    <row r="46" spans="1:36">
      <c r="A46" s="385">
        <v>42</v>
      </c>
      <c r="B46" s="311">
        <v>3400090</v>
      </c>
      <c r="C46" s="391" t="s">
        <v>292</v>
      </c>
      <c r="D46" s="336">
        <v>42916</v>
      </c>
      <c r="E46" s="313">
        <v>4</v>
      </c>
      <c r="F46" s="313" t="s">
        <v>212</v>
      </c>
      <c r="G46" s="366">
        <v>9661682.6560279503</v>
      </c>
      <c r="H46" s="392">
        <v>3172896.5842395793</v>
      </c>
      <c r="I46" s="366"/>
      <c r="J46" s="393">
        <v>4413708.7760438137</v>
      </c>
      <c r="K46" s="366">
        <v>1449461.9620527886</v>
      </c>
      <c r="L46" s="392">
        <v>4622358.5462923683</v>
      </c>
      <c r="M46" s="182"/>
      <c r="X46" s="181"/>
      <c r="Y46" s="181"/>
      <c r="Z46" s="181"/>
      <c r="AA46" s="181"/>
      <c r="AB46" s="181"/>
      <c r="AC46" s="181"/>
      <c r="AE46" s="181"/>
      <c r="AF46" s="181"/>
      <c r="AJ46" s="181"/>
    </row>
    <row r="47" spans="1:36">
      <c r="A47" s="385">
        <v>43</v>
      </c>
      <c r="B47" s="311">
        <v>3400091</v>
      </c>
      <c r="C47" s="391" t="s">
        <v>296</v>
      </c>
      <c r="D47" s="336">
        <v>43008</v>
      </c>
      <c r="E47" s="313">
        <v>3</v>
      </c>
      <c r="F47" s="313" t="s">
        <v>213</v>
      </c>
      <c r="G47" s="366">
        <v>46161051.664088383</v>
      </c>
      <c r="H47" s="392">
        <v>0</v>
      </c>
      <c r="I47" s="366"/>
      <c r="J47" s="393">
        <v>15295386.743833117</v>
      </c>
      <c r="K47" s="366">
        <v>0</v>
      </c>
      <c r="L47" s="392">
        <v>0</v>
      </c>
      <c r="M47" s="182"/>
      <c r="X47" s="181"/>
      <c r="Y47" s="181"/>
      <c r="Z47" s="181"/>
      <c r="AA47" s="181"/>
      <c r="AB47" s="181"/>
      <c r="AC47" s="181"/>
      <c r="AE47" s="181"/>
      <c r="AF47" s="181"/>
      <c r="AJ47" s="181"/>
    </row>
    <row r="48" spans="1:36">
      <c r="A48" s="385">
        <v>44</v>
      </c>
      <c r="B48" s="311">
        <v>3400096</v>
      </c>
      <c r="C48" s="391" t="s">
        <v>294</v>
      </c>
      <c r="D48" s="336">
        <v>42916</v>
      </c>
      <c r="E48" s="313">
        <v>3</v>
      </c>
      <c r="F48" s="313" t="s">
        <v>213</v>
      </c>
      <c r="G48" s="366">
        <v>4345653.3679916663</v>
      </c>
      <c r="H48" s="392">
        <v>0</v>
      </c>
      <c r="I48" s="366"/>
      <c r="J48" s="393">
        <v>2798305.1353696827</v>
      </c>
      <c r="K48" s="366">
        <v>0</v>
      </c>
      <c r="L48" s="392">
        <v>0</v>
      </c>
      <c r="M48" s="182"/>
      <c r="X48" s="181"/>
      <c r="Y48" s="181"/>
      <c r="Z48" s="181"/>
      <c r="AA48" s="181"/>
      <c r="AB48" s="181"/>
      <c r="AC48" s="181"/>
      <c r="AE48" s="181"/>
      <c r="AF48" s="181"/>
      <c r="AJ48" s="181"/>
    </row>
    <row r="49" spans="1:36">
      <c r="A49" s="385">
        <v>45</v>
      </c>
      <c r="B49" s="321">
        <v>3400097</v>
      </c>
      <c r="C49" s="394" t="s">
        <v>40</v>
      </c>
      <c r="D49" s="395">
        <v>43008</v>
      </c>
      <c r="E49" s="324">
        <v>3</v>
      </c>
      <c r="F49" s="324" t="s">
        <v>213</v>
      </c>
      <c r="G49" s="396">
        <v>1069891.9369653175</v>
      </c>
      <c r="H49" s="397">
        <v>0</v>
      </c>
      <c r="I49" s="366"/>
      <c r="J49" s="398">
        <v>2055855.5752762528</v>
      </c>
      <c r="K49" s="396">
        <v>0</v>
      </c>
      <c r="L49" s="397">
        <v>0</v>
      </c>
      <c r="M49" s="182"/>
      <c r="X49" s="181"/>
      <c r="Y49" s="181"/>
      <c r="Z49" s="181"/>
      <c r="AA49" s="181"/>
      <c r="AB49" s="181"/>
      <c r="AC49" s="181"/>
      <c r="AE49" s="181"/>
      <c r="AF49" s="181"/>
      <c r="AJ49" s="181"/>
    </row>
    <row r="50" spans="1:36">
      <c r="A50" s="385">
        <v>46</v>
      </c>
      <c r="B50" s="311">
        <v>3400098</v>
      </c>
      <c r="C50" s="391" t="s">
        <v>356</v>
      </c>
      <c r="D50" s="336">
        <v>43100</v>
      </c>
      <c r="E50" s="313">
        <v>4</v>
      </c>
      <c r="F50" s="313" t="s">
        <v>212</v>
      </c>
      <c r="G50" s="366">
        <v>5286687.4381683143</v>
      </c>
      <c r="H50" s="392">
        <v>1736148.1546944745</v>
      </c>
      <c r="I50" s="366"/>
      <c r="J50" s="393">
        <v>1507720.4234053814</v>
      </c>
      <c r="K50" s="366">
        <v>495135.38704632729</v>
      </c>
      <c r="L50" s="392">
        <v>2231283.5417408017</v>
      </c>
      <c r="M50" s="182"/>
      <c r="X50" s="181"/>
      <c r="Y50" s="181"/>
      <c r="Z50" s="181"/>
      <c r="AA50" s="181"/>
      <c r="AB50" s="181"/>
      <c r="AC50" s="181"/>
      <c r="AE50" s="181"/>
      <c r="AF50" s="181"/>
      <c r="AJ50" s="181"/>
    </row>
    <row r="51" spans="1:36">
      <c r="A51" s="385">
        <v>47</v>
      </c>
      <c r="B51" s="311">
        <v>3400099</v>
      </c>
      <c r="C51" s="391" t="s">
        <v>299</v>
      </c>
      <c r="D51" s="336">
        <v>43008</v>
      </c>
      <c r="E51" s="313">
        <v>4</v>
      </c>
      <c r="F51" s="313" t="s">
        <v>212</v>
      </c>
      <c r="G51" s="366">
        <v>2431953.391072216</v>
      </c>
      <c r="H51" s="392">
        <v>798653.49362811574</v>
      </c>
      <c r="I51" s="366"/>
      <c r="J51" s="393">
        <v>1415188.8746818919</v>
      </c>
      <c r="K51" s="366">
        <v>464748.02644553332</v>
      </c>
      <c r="L51" s="392">
        <v>1263401.520073649</v>
      </c>
      <c r="M51" s="182"/>
      <c r="X51" s="181"/>
      <c r="Y51" s="181"/>
      <c r="Z51" s="181"/>
      <c r="AA51" s="181"/>
      <c r="AB51" s="181"/>
      <c r="AC51" s="181"/>
      <c r="AE51" s="181"/>
      <c r="AF51" s="181"/>
      <c r="AJ51" s="181"/>
    </row>
    <row r="52" spans="1:36">
      <c r="A52" s="385">
        <v>48</v>
      </c>
      <c r="B52" s="311">
        <v>3400107</v>
      </c>
      <c r="C52" s="391" t="s">
        <v>289</v>
      </c>
      <c r="D52" s="336">
        <v>43008</v>
      </c>
      <c r="E52" s="313">
        <v>4</v>
      </c>
      <c r="F52" s="313" t="s">
        <v>212</v>
      </c>
      <c r="G52" s="366">
        <v>4735879.5170681281</v>
      </c>
      <c r="H52" s="392">
        <v>1555262.8334051734</v>
      </c>
      <c r="I52" s="366"/>
      <c r="J52" s="393">
        <v>1365687.7159996924</v>
      </c>
      <c r="K52" s="366">
        <v>448491.84593429905</v>
      </c>
      <c r="L52" s="392">
        <v>2003754.6793394724</v>
      </c>
      <c r="M52" s="182"/>
      <c r="X52" s="181"/>
      <c r="Y52" s="181"/>
      <c r="Z52" s="181"/>
      <c r="AA52" s="181"/>
      <c r="AB52" s="181"/>
      <c r="AC52" s="181"/>
      <c r="AE52" s="181"/>
      <c r="AF52" s="181"/>
      <c r="AJ52" s="181"/>
    </row>
    <row r="53" spans="1:36">
      <c r="A53" s="385">
        <v>49</v>
      </c>
      <c r="B53" s="321">
        <v>3400109</v>
      </c>
      <c r="C53" s="394" t="s">
        <v>595</v>
      </c>
      <c r="D53" s="395">
        <v>43100</v>
      </c>
      <c r="E53" s="324">
        <v>3</v>
      </c>
      <c r="F53" s="324" t="s">
        <v>213</v>
      </c>
      <c r="G53" s="396">
        <v>3466032.5097976085</v>
      </c>
      <c r="H53" s="397">
        <v>0</v>
      </c>
      <c r="I53" s="366"/>
      <c r="J53" s="398">
        <v>2179239.5659534475</v>
      </c>
      <c r="K53" s="396">
        <v>0</v>
      </c>
      <c r="L53" s="397">
        <v>0</v>
      </c>
      <c r="M53" s="182"/>
      <c r="X53" s="181"/>
      <c r="Y53" s="181"/>
      <c r="Z53" s="181"/>
      <c r="AA53" s="181"/>
      <c r="AB53" s="181"/>
      <c r="AC53" s="181"/>
      <c r="AE53" s="181"/>
      <c r="AF53" s="181"/>
      <c r="AJ53" s="181"/>
    </row>
    <row r="54" spans="1:36">
      <c r="A54" s="385">
        <v>50</v>
      </c>
      <c r="B54" s="311">
        <v>3400113</v>
      </c>
      <c r="C54" s="391" t="s">
        <v>42</v>
      </c>
      <c r="D54" s="336">
        <v>43100</v>
      </c>
      <c r="E54" s="313">
        <v>4</v>
      </c>
      <c r="F54" s="313" t="s">
        <v>212</v>
      </c>
      <c r="G54" s="366">
        <v>107097299.20130311</v>
      </c>
      <c r="H54" s="392">
        <v>35170753.057707943</v>
      </c>
      <c r="I54" s="366"/>
      <c r="J54" s="393">
        <v>32508628.369653247</v>
      </c>
      <c r="K54" s="366">
        <v>10675833.556594128</v>
      </c>
      <c r="L54" s="392">
        <v>45846586.614302069</v>
      </c>
      <c r="M54" s="182"/>
      <c r="X54" s="181"/>
      <c r="Y54" s="181"/>
      <c r="Z54" s="181"/>
      <c r="AA54" s="181"/>
      <c r="AB54" s="181"/>
      <c r="AC54" s="181"/>
      <c r="AE54" s="181"/>
      <c r="AF54" s="181"/>
      <c r="AJ54" s="181"/>
    </row>
    <row r="55" spans="1:36">
      <c r="A55" s="385">
        <v>51</v>
      </c>
      <c r="B55" s="311">
        <v>3400114</v>
      </c>
      <c r="C55" s="391" t="s">
        <v>43</v>
      </c>
      <c r="D55" s="336">
        <v>42916</v>
      </c>
      <c r="E55" s="313">
        <v>6</v>
      </c>
      <c r="F55" s="313" t="s">
        <v>214</v>
      </c>
      <c r="G55" s="366">
        <v>10549320.973099889</v>
      </c>
      <c r="H55" s="392">
        <v>0</v>
      </c>
      <c r="I55" s="366"/>
      <c r="J55" s="393">
        <v>3853470.7713282043</v>
      </c>
      <c r="K55" s="366">
        <v>0</v>
      </c>
      <c r="L55" s="392">
        <v>0</v>
      </c>
      <c r="M55" s="182"/>
      <c r="X55" s="181"/>
      <c r="Y55" s="181"/>
      <c r="Z55" s="181"/>
      <c r="AA55" s="181"/>
      <c r="AB55" s="181"/>
      <c r="AC55" s="181"/>
      <c r="AE55" s="181"/>
      <c r="AF55" s="181"/>
      <c r="AJ55" s="181"/>
    </row>
    <row r="56" spans="1:36">
      <c r="A56" s="385">
        <v>52</v>
      </c>
      <c r="B56" s="311">
        <v>3400115</v>
      </c>
      <c r="C56" s="391" t="s">
        <v>84</v>
      </c>
      <c r="D56" s="336">
        <v>43008</v>
      </c>
      <c r="E56" s="313">
        <v>3</v>
      </c>
      <c r="F56" s="313" t="s">
        <v>213</v>
      </c>
      <c r="G56" s="366">
        <v>16380731.758546542</v>
      </c>
      <c r="H56" s="392">
        <v>0</v>
      </c>
      <c r="I56" s="366"/>
      <c r="J56" s="393">
        <v>6059758.6762203183</v>
      </c>
      <c r="K56" s="366">
        <v>0</v>
      </c>
      <c r="L56" s="392">
        <v>0</v>
      </c>
      <c r="M56" s="182"/>
      <c r="X56" s="181"/>
      <c r="Y56" s="181"/>
      <c r="Z56" s="181"/>
      <c r="AA56" s="181"/>
      <c r="AB56" s="181"/>
      <c r="AC56" s="181"/>
      <c r="AE56" s="181"/>
      <c r="AF56" s="181"/>
      <c r="AJ56" s="181"/>
    </row>
    <row r="57" spans="1:36">
      <c r="A57" s="385">
        <v>53</v>
      </c>
      <c r="B57" s="311">
        <v>3400116</v>
      </c>
      <c r="C57" s="391" t="s">
        <v>44</v>
      </c>
      <c r="D57" s="336">
        <v>43008</v>
      </c>
      <c r="E57" s="313">
        <v>3</v>
      </c>
      <c r="F57" s="313" t="s">
        <v>213</v>
      </c>
      <c r="G57" s="366">
        <v>7443279.4554175278</v>
      </c>
      <c r="H57" s="392">
        <v>0</v>
      </c>
      <c r="I57" s="366"/>
      <c r="J57" s="393">
        <v>1961701.3212344712</v>
      </c>
      <c r="K57" s="366">
        <v>0</v>
      </c>
      <c r="L57" s="392">
        <v>0</v>
      </c>
      <c r="M57" s="182"/>
      <c r="X57" s="181"/>
      <c r="Y57" s="181"/>
      <c r="Z57" s="181"/>
      <c r="AA57" s="181"/>
      <c r="AB57" s="181"/>
      <c r="AC57" s="181"/>
      <c r="AE57" s="181"/>
      <c r="AF57" s="181"/>
      <c r="AJ57" s="181"/>
    </row>
    <row r="58" spans="1:36">
      <c r="A58" s="385">
        <v>54</v>
      </c>
      <c r="B58" s="321">
        <v>3400119</v>
      </c>
      <c r="C58" s="394" t="s">
        <v>596</v>
      </c>
      <c r="D58" s="395">
        <v>43100</v>
      </c>
      <c r="E58" s="324">
        <v>4</v>
      </c>
      <c r="F58" s="324" t="s">
        <v>212</v>
      </c>
      <c r="G58" s="396">
        <v>3668487.9842182589</v>
      </c>
      <c r="H58" s="397">
        <v>1204731.4540172764</v>
      </c>
      <c r="I58" s="366"/>
      <c r="J58" s="398">
        <v>1992760.6473931493</v>
      </c>
      <c r="K58" s="396">
        <v>654422.59660391032</v>
      </c>
      <c r="L58" s="397">
        <v>1859154.0506211868</v>
      </c>
      <c r="M58" s="182"/>
      <c r="X58" s="181"/>
      <c r="Y58" s="181"/>
      <c r="Z58" s="181"/>
      <c r="AA58" s="181"/>
      <c r="AB58" s="181"/>
      <c r="AC58" s="181"/>
      <c r="AE58" s="181"/>
      <c r="AF58" s="181"/>
      <c r="AJ58" s="181"/>
    </row>
    <row r="59" spans="1:36">
      <c r="A59" s="385">
        <v>55</v>
      </c>
      <c r="B59" s="311">
        <v>3400120</v>
      </c>
      <c r="C59" s="391" t="s">
        <v>285</v>
      </c>
      <c r="D59" s="336">
        <v>43008</v>
      </c>
      <c r="E59" s="313">
        <v>4</v>
      </c>
      <c r="F59" s="313" t="s">
        <v>212</v>
      </c>
      <c r="G59" s="366">
        <v>1883732.6345741707</v>
      </c>
      <c r="H59" s="392">
        <v>618617.79719415773</v>
      </c>
      <c r="I59" s="366"/>
      <c r="J59" s="393">
        <v>1313878.6193649594</v>
      </c>
      <c r="K59" s="366">
        <v>431477.73859945271</v>
      </c>
      <c r="L59" s="392">
        <v>1050095.5357936104</v>
      </c>
      <c r="M59" s="182"/>
      <c r="X59" s="181"/>
      <c r="Y59" s="181"/>
      <c r="Z59" s="181"/>
      <c r="AA59" s="181"/>
      <c r="AB59" s="181"/>
      <c r="AC59" s="181"/>
      <c r="AE59" s="181"/>
      <c r="AF59" s="181"/>
      <c r="AJ59" s="181"/>
    </row>
    <row r="60" spans="1:36">
      <c r="A60" s="385">
        <v>56</v>
      </c>
      <c r="B60" s="311">
        <v>3400123</v>
      </c>
      <c r="C60" s="391" t="s">
        <v>45</v>
      </c>
      <c r="D60" s="336">
        <v>43008</v>
      </c>
      <c r="E60" s="313">
        <v>3</v>
      </c>
      <c r="F60" s="313" t="s">
        <v>213</v>
      </c>
      <c r="G60" s="366">
        <v>4156738.1854064222</v>
      </c>
      <c r="H60" s="392">
        <v>0</v>
      </c>
      <c r="I60" s="366"/>
      <c r="J60" s="393">
        <v>2621163.3047464262</v>
      </c>
      <c r="K60" s="366">
        <v>0</v>
      </c>
      <c r="L60" s="392">
        <v>0</v>
      </c>
      <c r="M60" s="182"/>
      <c r="X60" s="181"/>
      <c r="Y60" s="181"/>
      <c r="Z60" s="181"/>
      <c r="AA60" s="181"/>
      <c r="AB60" s="181"/>
      <c r="AC60" s="181"/>
      <c r="AE60" s="181"/>
      <c r="AF60" s="181"/>
      <c r="AJ60" s="181"/>
    </row>
    <row r="61" spans="1:36">
      <c r="A61" s="385">
        <v>57</v>
      </c>
      <c r="B61" s="311">
        <v>3400126</v>
      </c>
      <c r="C61" s="391" t="s">
        <v>46</v>
      </c>
      <c r="D61" s="336">
        <v>42794</v>
      </c>
      <c r="E61" s="313">
        <v>3</v>
      </c>
      <c r="F61" s="313" t="s">
        <v>213</v>
      </c>
      <c r="G61" s="366">
        <v>4248551.2517884476</v>
      </c>
      <c r="H61" s="392">
        <v>0</v>
      </c>
      <c r="I61" s="366"/>
      <c r="J61" s="393">
        <v>2650613.8706685514</v>
      </c>
      <c r="K61" s="366">
        <v>0</v>
      </c>
      <c r="L61" s="392">
        <v>0</v>
      </c>
      <c r="M61" s="188"/>
      <c r="X61" s="181"/>
      <c r="Y61" s="181"/>
      <c r="Z61" s="181"/>
      <c r="AA61" s="181"/>
      <c r="AB61" s="181"/>
      <c r="AC61" s="181"/>
      <c r="AE61" s="181"/>
      <c r="AF61" s="181"/>
      <c r="AJ61" s="181"/>
    </row>
    <row r="62" spans="1:36">
      <c r="A62" s="385">
        <v>58</v>
      </c>
      <c r="B62" s="311">
        <v>3400127</v>
      </c>
      <c r="C62" s="391" t="s">
        <v>288</v>
      </c>
      <c r="D62" s="336">
        <v>43008</v>
      </c>
      <c r="E62" s="313">
        <v>4</v>
      </c>
      <c r="F62" s="313" t="s">
        <v>212</v>
      </c>
      <c r="G62" s="366">
        <v>792140.92971022846</v>
      </c>
      <c r="H62" s="392">
        <v>260139.08131683906</v>
      </c>
      <c r="I62" s="366"/>
      <c r="J62" s="393">
        <v>1167519.2193284289</v>
      </c>
      <c r="K62" s="366">
        <v>383413.31162745605</v>
      </c>
      <c r="L62" s="392">
        <v>643552.39294429508</v>
      </c>
      <c r="M62" s="182"/>
      <c r="X62" s="181"/>
      <c r="Y62" s="181"/>
      <c r="Z62" s="181"/>
      <c r="AA62" s="181"/>
      <c r="AB62" s="181"/>
      <c r="AC62" s="181"/>
      <c r="AE62" s="181"/>
      <c r="AF62" s="181"/>
      <c r="AJ62" s="181"/>
    </row>
    <row r="63" spans="1:36">
      <c r="A63" s="385">
        <v>59</v>
      </c>
      <c r="B63" s="321">
        <v>3400129</v>
      </c>
      <c r="C63" s="394" t="s">
        <v>47</v>
      </c>
      <c r="D63" s="395">
        <v>43008</v>
      </c>
      <c r="E63" s="324">
        <v>3</v>
      </c>
      <c r="F63" s="324" t="s">
        <v>213</v>
      </c>
      <c r="G63" s="396">
        <v>2361545.4925290248</v>
      </c>
      <c r="H63" s="397">
        <v>0</v>
      </c>
      <c r="I63" s="366"/>
      <c r="J63" s="398">
        <v>899963.43202625273</v>
      </c>
      <c r="K63" s="396">
        <v>0</v>
      </c>
      <c r="L63" s="397">
        <v>0</v>
      </c>
      <c r="M63" s="182"/>
      <c r="X63" s="181"/>
      <c r="Y63" s="181"/>
      <c r="Z63" s="181"/>
      <c r="AA63" s="181"/>
      <c r="AB63" s="181"/>
      <c r="AC63" s="181"/>
      <c r="AE63" s="181"/>
      <c r="AF63" s="181"/>
      <c r="AJ63" s="181"/>
    </row>
    <row r="64" spans="1:36">
      <c r="A64" s="385">
        <v>60</v>
      </c>
      <c r="B64" s="311">
        <v>3400130</v>
      </c>
      <c r="C64" s="391" t="s">
        <v>357</v>
      </c>
      <c r="D64" s="336">
        <v>43100</v>
      </c>
      <c r="E64" s="313">
        <v>4</v>
      </c>
      <c r="F64" s="313" t="s">
        <v>212</v>
      </c>
      <c r="G64" s="366">
        <v>8595643.7186465282</v>
      </c>
      <c r="H64" s="392">
        <v>2822809.3972035199</v>
      </c>
      <c r="I64" s="366"/>
      <c r="J64" s="393">
        <v>3498130.7332442584</v>
      </c>
      <c r="K64" s="366">
        <v>1148786.1327974147</v>
      </c>
      <c r="L64" s="392">
        <v>3971595.5300009344</v>
      </c>
      <c r="M64" s="182"/>
      <c r="X64" s="181"/>
      <c r="Y64" s="181"/>
      <c r="Z64" s="181"/>
      <c r="AA64" s="181"/>
      <c r="AB64" s="181"/>
      <c r="AC64" s="181"/>
      <c r="AE64" s="181"/>
      <c r="AF64" s="181"/>
      <c r="AJ64" s="181"/>
    </row>
    <row r="65" spans="1:36">
      <c r="A65" s="385">
        <v>61</v>
      </c>
      <c r="B65" s="311">
        <v>3400131</v>
      </c>
      <c r="C65" s="391" t="s">
        <v>48</v>
      </c>
      <c r="D65" s="336">
        <v>43008</v>
      </c>
      <c r="E65" s="313">
        <v>4</v>
      </c>
      <c r="F65" s="313" t="s">
        <v>212</v>
      </c>
      <c r="G65" s="366">
        <v>5985637.102446463</v>
      </c>
      <c r="H65" s="392">
        <v>1965683.2244434187</v>
      </c>
      <c r="I65" s="366"/>
      <c r="J65" s="393">
        <v>2483739.4847306628</v>
      </c>
      <c r="K65" s="366">
        <v>815660.04678554973</v>
      </c>
      <c r="L65" s="392">
        <v>2781343.2712289682</v>
      </c>
      <c r="M65" s="182"/>
      <c r="X65" s="181"/>
      <c r="Y65" s="181"/>
      <c r="Z65" s="181"/>
      <c r="AA65" s="181"/>
      <c r="AB65" s="181"/>
      <c r="AC65" s="181"/>
      <c r="AE65" s="181"/>
      <c r="AF65" s="181"/>
      <c r="AJ65" s="181"/>
    </row>
    <row r="66" spans="1:36">
      <c r="A66" s="385">
        <v>62</v>
      </c>
      <c r="B66" s="311">
        <v>3400132</v>
      </c>
      <c r="C66" s="391" t="s">
        <v>49</v>
      </c>
      <c r="D66" s="336">
        <v>43039</v>
      </c>
      <c r="E66" s="313">
        <v>3</v>
      </c>
      <c r="F66" s="313" t="s">
        <v>213</v>
      </c>
      <c r="G66" s="366">
        <v>2665150.5427794638</v>
      </c>
      <c r="H66" s="392">
        <v>0</v>
      </c>
      <c r="I66" s="366"/>
      <c r="J66" s="393">
        <v>2922849.0413409444</v>
      </c>
      <c r="K66" s="366">
        <v>0</v>
      </c>
      <c r="L66" s="392">
        <v>0</v>
      </c>
      <c r="M66" s="182"/>
      <c r="X66" s="181"/>
      <c r="Y66" s="181"/>
      <c r="Z66" s="181"/>
      <c r="AA66" s="181"/>
      <c r="AB66" s="181"/>
      <c r="AC66" s="181"/>
      <c r="AE66" s="181"/>
      <c r="AF66" s="181"/>
      <c r="AJ66" s="181"/>
    </row>
    <row r="67" spans="1:36">
      <c r="A67" s="385">
        <v>63</v>
      </c>
      <c r="B67" s="311">
        <v>3400133</v>
      </c>
      <c r="C67" s="391" t="s">
        <v>50</v>
      </c>
      <c r="D67" s="336">
        <v>42855</v>
      </c>
      <c r="E67" s="313">
        <v>3</v>
      </c>
      <c r="F67" s="313" t="s">
        <v>213</v>
      </c>
      <c r="G67" s="366">
        <v>1953313.8282811386</v>
      </c>
      <c r="H67" s="392">
        <v>0</v>
      </c>
      <c r="I67" s="366"/>
      <c r="J67" s="393">
        <v>701929.85410849948</v>
      </c>
      <c r="K67" s="366">
        <v>0</v>
      </c>
      <c r="L67" s="392">
        <v>0</v>
      </c>
      <c r="M67" s="182"/>
      <c r="X67" s="181"/>
      <c r="Y67" s="181"/>
      <c r="Z67" s="181"/>
      <c r="AA67" s="181"/>
      <c r="AB67" s="181"/>
      <c r="AC67" s="181"/>
      <c r="AE67" s="181"/>
      <c r="AF67" s="181"/>
      <c r="AJ67" s="181"/>
    </row>
    <row r="68" spans="1:36">
      <c r="A68" s="385">
        <v>64</v>
      </c>
      <c r="B68" s="321">
        <v>3400141</v>
      </c>
      <c r="C68" s="394" t="s">
        <v>51</v>
      </c>
      <c r="D68" s="395">
        <v>43008</v>
      </c>
      <c r="E68" s="324">
        <v>4</v>
      </c>
      <c r="F68" s="324" t="s">
        <v>212</v>
      </c>
      <c r="G68" s="396">
        <v>35983987.426553354</v>
      </c>
      <c r="H68" s="397">
        <v>11817141.470880123</v>
      </c>
      <c r="I68" s="366"/>
      <c r="J68" s="398">
        <v>11136293.955468381</v>
      </c>
      <c r="K68" s="396">
        <v>3657158.9349758164</v>
      </c>
      <c r="L68" s="397">
        <v>15474300.405855939</v>
      </c>
      <c r="M68" s="182"/>
      <c r="X68" s="181"/>
      <c r="Y68" s="181"/>
      <c r="Z68" s="181"/>
      <c r="AA68" s="181"/>
      <c r="AB68" s="181"/>
      <c r="AC68" s="181"/>
      <c r="AE68" s="181"/>
      <c r="AF68" s="181"/>
      <c r="AJ68" s="181"/>
    </row>
    <row r="69" spans="1:36">
      <c r="A69" s="385">
        <v>65</v>
      </c>
      <c r="B69" s="311">
        <v>3400142</v>
      </c>
      <c r="C69" s="391" t="s">
        <v>52</v>
      </c>
      <c r="D69" s="336">
        <v>43008</v>
      </c>
      <c r="E69" s="313">
        <v>4</v>
      </c>
      <c r="F69" s="313" t="s">
        <v>212</v>
      </c>
      <c r="G69" s="366">
        <v>2482338.0744528184</v>
      </c>
      <c r="H69" s="392">
        <v>815199.82365030563</v>
      </c>
      <c r="I69" s="366"/>
      <c r="J69" s="393">
        <v>1480779.6003312953</v>
      </c>
      <c r="K69" s="366">
        <v>486288.0207487974</v>
      </c>
      <c r="L69" s="392">
        <v>1301487.844399103</v>
      </c>
      <c r="M69" s="182"/>
      <c r="X69" s="181"/>
      <c r="Y69" s="181"/>
      <c r="Z69" s="181"/>
      <c r="AA69" s="181"/>
      <c r="AB69" s="181"/>
      <c r="AC69" s="181"/>
      <c r="AE69" s="181"/>
      <c r="AF69" s="181"/>
      <c r="AJ69" s="181"/>
    </row>
    <row r="70" spans="1:36">
      <c r="A70" s="385">
        <v>66</v>
      </c>
      <c r="B70" s="311">
        <v>3400143</v>
      </c>
      <c r="C70" s="391" t="s">
        <v>53</v>
      </c>
      <c r="D70" s="336">
        <v>42916</v>
      </c>
      <c r="E70" s="313">
        <v>4</v>
      </c>
      <c r="F70" s="313" t="s">
        <v>212</v>
      </c>
      <c r="G70" s="366">
        <v>11819995.319046805</v>
      </c>
      <c r="H70" s="392">
        <v>3881686.462774971</v>
      </c>
      <c r="I70" s="366"/>
      <c r="J70" s="393">
        <v>3560152.2957512853</v>
      </c>
      <c r="K70" s="366">
        <v>1169154.0139247221</v>
      </c>
      <c r="L70" s="392">
        <v>5050840.4766996931</v>
      </c>
      <c r="M70" s="182"/>
      <c r="X70" s="181"/>
      <c r="Y70" s="181"/>
      <c r="Z70" s="181"/>
      <c r="AA70" s="181"/>
      <c r="AB70" s="181"/>
      <c r="AC70" s="181"/>
      <c r="AE70" s="181"/>
      <c r="AF70" s="181"/>
      <c r="AJ70" s="181"/>
    </row>
    <row r="71" spans="1:36">
      <c r="A71" s="385">
        <v>67</v>
      </c>
      <c r="B71" s="311">
        <v>3400144</v>
      </c>
      <c r="C71" s="391" t="s">
        <v>54</v>
      </c>
      <c r="D71" s="336">
        <v>43008</v>
      </c>
      <c r="E71" s="313">
        <v>3</v>
      </c>
      <c r="F71" s="313" t="s">
        <v>213</v>
      </c>
      <c r="G71" s="366">
        <v>2486684.4190615816</v>
      </c>
      <c r="H71" s="392">
        <v>0</v>
      </c>
      <c r="I71" s="366"/>
      <c r="J71" s="393">
        <v>1192723.4822850474</v>
      </c>
      <c r="K71" s="366">
        <v>0</v>
      </c>
      <c r="L71" s="392">
        <v>0</v>
      </c>
      <c r="M71" s="182"/>
      <c r="X71" s="181"/>
      <c r="Y71" s="181"/>
      <c r="Z71" s="181"/>
      <c r="AA71" s="181"/>
      <c r="AB71" s="181"/>
      <c r="AC71" s="181"/>
      <c r="AE71" s="181"/>
      <c r="AF71" s="181"/>
      <c r="AJ71" s="181"/>
    </row>
    <row r="72" spans="1:36">
      <c r="A72" s="385">
        <v>68</v>
      </c>
      <c r="B72" s="311">
        <v>3400145</v>
      </c>
      <c r="C72" s="391" t="s">
        <v>354</v>
      </c>
      <c r="D72" s="336">
        <v>43100</v>
      </c>
      <c r="E72" s="313">
        <v>4</v>
      </c>
      <c r="F72" s="313" t="s">
        <v>212</v>
      </c>
      <c r="G72" s="366">
        <v>4369570.6031930344</v>
      </c>
      <c r="H72" s="392">
        <v>1434966.9860885926</v>
      </c>
      <c r="I72" s="366"/>
      <c r="J72" s="393">
        <v>2610674.2791508767</v>
      </c>
      <c r="K72" s="366">
        <v>857345.43327314802</v>
      </c>
      <c r="L72" s="392">
        <v>2292312.4193617404</v>
      </c>
      <c r="M72" s="182"/>
      <c r="X72" s="181"/>
      <c r="Y72" s="181"/>
      <c r="Z72" s="181"/>
      <c r="AA72" s="181"/>
      <c r="AB72" s="181"/>
      <c r="AC72" s="181"/>
      <c r="AE72" s="181"/>
      <c r="AF72" s="181"/>
      <c r="AJ72" s="181"/>
    </row>
    <row r="73" spans="1:36">
      <c r="A73" s="385">
        <v>69</v>
      </c>
      <c r="B73" s="321">
        <v>3400147</v>
      </c>
      <c r="C73" s="394" t="s">
        <v>55</v>
      </c>
      <c r="D73" s="395">
        <v>42916</v>
      </c>
      <c r="E73" s="324">
        <v>4</v>
      </c>
      <c r="F73" s="324" t="s">
        <v>212</v>
      </c>
      <c r="G73" s="396">
        <v>17142460.680934198</v>
      </c>
      <c r="H73" s="397">
        <v>5629584.0876187915</v>
      </c>
      <c r="I73" s="366"/>
      <c r="J73" s="398">
        <v>5413794.2588215237</v>
      </c>
      <c r="K73" s="396">
        <v>1777890.0345969885</v>
      </c>
      <c r="L73" s="397">
        <v>7407474.1222157795</v>
      </c>
      <c r="M73" s="182"/>
      <c r="X73" s="181"/>
      <c r="Y73" s="181"/>
      <c r="Z73" s="181"/>
      <c r="AA73" s="181"/>
      <c r="AB73" s="181"/>
      <c r="AC73" s="181"/>
      <c r="AE73" s="181"/>
      <c r="AF73" s="181"/>
      <c r="AJ73" s="181"/>
    </row>
    <row r="74" spans="1:36">
      <c r="A74" s="385">
        <v>70</v>
      </c>
      <c r="B74" s="311">
        <v>3400148</v>
      </c>
      <c r="C74" s="391" t="s">
        <v>171</v>
      </c>
      <c r="D74" s="336">
        <v>43100</v>
      </c>
      <c r="E74" s="313">
        <v>3</v>
      </c>
      <c r="F74" s="313" t="s">
        <v>213</v>
      </c>
      <c r="G74" s="366">
        <v>298101.12535167602</v>
      </c>
      <c r="H74" s="392">
        <v>0</v>
      </c>
      <c r="I74" s="366"/>
      <c r="J74" s="393">
        <v>663293.15391658526</v>
      </c>
      <c r="K74" s="366">
        <v>0</v>
      </c>
      <c r="L74" s="392">
        <v>0</v>
      </c>
      <c r="M74" s="182"/>
      <c r="X74" s="181"/>
      <c r="Y74" s="181"/>
      <c r="Z74" s="181"/>
      <c r="AA74" s="181"/>
      <c r="AB74" s="181"/>
      <c r="AC74" s="181"/>
      <c r="AE74" s="181"/>
      <c r="AF74" s="181"/>
      <c r="AJ74" s="181"/>
    </row>
    <row r="75" spans="1:36">
      <c r="A75" s="385">
        <v>71</v>
      </c>
      <c r="B75" s="311">
        <v>3400151</v>
      </c>
      <c r="C75" s="391" t="s">
        <v>56</v>
      </c>
      <c r="D75" s="336">
        <v>43008</v>
      </c>
      <c r="E75" s="313">
        <v>3</v>
      </c>
      <c r="F75" s="313" t="s">
        <v>213</v>
      </c>
      <c r="G75" s="366">
        <v>1854515.3209777386</v>
      </c>
      <c r="H75" s="392">
        <v>0</v>
      </c>
      <c r="I75" s="366"/>
      <c r="J75" s="393">
        <v>1419419.6137855046</v>
      </c>
      <c r="K75" s="366">
        <v>0</v>
      </c>
      <c r="L75" s="392">
        <v>0</v>
      </c>
      <c r="M75" s="182"/>
      <c r="X75" s="181"/>
      <c r="Y75" s="181"/>
      <c r="Z75" s="181"/>
      <c r="AA75" s="181"/>
      <c r="AB75" s="181"/>
      <c r="AC75" s="181"/>
      <c r="AE75" s="181"/>
      <c r="AF75" s="181"/>
      <c r="AJ75" s="181"/>
    </row>
    <row r="76" spans="1:36">
      <c r="A76" s="385"/>
      <c r="B76" s="311" t="s">
        <v>573</v>
      </c>
      <c r="C76" s="391" t="s">
        <v>597</v>
      </c>
      <c r="D76" s="336">
        <v>43008</v>
      </c>
      <c r="E76" s="313">
        <v>4</v>
      </c>
      <c r="F76" s="313" t="s">
        <v>212</v>
      </c>
      <c r="G76" s="366">
        <v>927257.6604888693</v>
      </c>
      <c r="H76" s="392">
        <v>304511.41570454469</v>
      </c>
      <c r="I76" s="366"/>
      <c r="J76" s="393">
        <v>784163.60698297492</v>
      </c>
      <c r="K76" s="366">
        <v>257519.32853320899</v>
      </c>
      <c r="L76" s="392">
        <v>562030.74423775368</v>
      </c>
      <c r="M76" s="182"/>
      <c r="X76" s="181"/>
      <c r="Y76" s="181"/>
      <c r="Z76" s="181"/>
      <c r="AA76" s="181"/>
      <c r="AB76" s="181"/>
      <c r="AC76" s="181"/>
      <c r="AE76" s="181"/>
      <c r="AF76" s="181"/>
      <c r="AJ76" s="181"/>
    </row>
    <row r="77" spans="1:36">
      <c r="A77" s="385">
        <v>72</v>
      </c>
      <c r="B77" s="311">
        <v>3400155</v>
      </c>
      <c r="C77" s="391" t="s">
        <v>286</v>
      </c>
      <c r="D77" s="336">
        <v>42916</v>
      </c>
      <c r="E77" s="313">
        <v>3</v>
      </c>
      <c r="F77" s="313" t="s">
        <v>213</v>
      </c>
      <c r="G77" s="366">
        <v>12048797.176642001</v>
      </c>
      <c r="H77" s="392">
        <v>0</v>
      </c>
      <c r="I77" s="366"/>
      <c r="J77" s="393">
        <v>2625466.8191468301</v>
      </c>
      <c r="K77" s="366">
        <v>0</v>
      </c>
      <c r="L77" s="392">
        <v>0</v>
      </c>
      <c r="M77" s="182"/>
      <c r="X77" s="181"/>
      <c r="Y77" s="181"/>
      <c r="Z77" s="181"/>
      <c r="AA77" s="181"/>
      <c r="AB77" s="181"/>
      <c r="AC77" s="181"/>
      <c r="AE77" s="181"/>
      <c r="AF77" s="181"/>
      <c r="AJ77" s="181"/>
    </row>
    <row r="78" spans="1:36">
      <c r="A78" s="385">
        <v>73</v>
      </c>
      <c r="B78" s="311">
        <v>3400158</v>
      </c>
      <c r="C78" s="391" t="s">
        <v>172</v>
      </c>
      <c r="D78" s="336">
        <v>43100</v>
      </c>
      <c r="E78" s="313">
        <v>3</v>
      </c>
      <c r="F78" s="313" t="s">
        <v>213</v>
      </c>
      <c r="G78" s="366">
        <v>3292391.0459167943</v>
      </c>
      <c r="H78" s="392">
        <v>0</v>
      </c>
      <c r="I78" s="366"/>
      <c r="J78" s="393">
        <v>1805157.2710597047</v>
      </c>
      <c r="K78" s="366">
        <v>0</v>
      </c>
      <c r="L78" s="392">
        <v>0</v>
      </c>
      <c r="M78" s="182"/>
      <c r="X78" s="181"/>
      <c r="Y78" s="181"/>
      <c r="Z78" s="181"/>
      <c r="AA78" s="181"/>
      <c r="AB78" s="181"/>
      <c r="AC78" s="181"/>
      <c r="AE78" s="181"/>
      <c r="AF78" s="181"/>
      <c r="AJ78" s="181"/>
    </row>
    <row r="79" spans="1:36">
      <c r="A79" s="385">
        <v>74</v>
      </c>
      <c r="B79" s="321">
        <v>3400159</v>
      </c>
      <c r="C79" s="394" t="s">
        <v>58</v>
      </c>
      <c r="D79" s="395">
        <v>42916</v>
      </c>
      <c r="E79" s="324">
        <v>3</v>
      </c>
      <c r="F79" s="324" t="s">
        <v>213</v>
      </c>
      <c r="G79" s="396">
        <v>506820.35472403746</v>
      </c>
      <c r="H79" s="397">
        <v>0</v>
      </c>
      <c r="I79" s="366"/>
      <c r="J79" s="398">
        <v>742292.97467393766</v>
      </c>
      <c r="K79" s="396">
        <v>0</v>
      </c>
      <c r="L79" s="397">
        <v>0</v>
      </c>
      <c r="M79" s="182"/>
      <c r="X79" s="181"/>
      <c r="Y79" s="181"/>
      <c r="Z79" s="181"/>
      <c r="AA79" s="181"/>
      <c r="AB79" s="181"/>
      <c r="AC79" s="181"/>
      <c r="AE79" s="181"/>
      <c r="AF79" s="181"/>
      <c r="AJ79" s="181"/>
    </row>
    <row r="80" spans="1:36">
      <c r="A80" s="385">
        <v>75</v>
      </c>
      <c r="B80" s="311">
        <v>3400166</v>
      </c>
      <c r="C80" s="391" t="s">
        <v>358</v>
      </c>
      <c r="D80" s="336">
        <v>43100</v>
      </c>
      <c r="E80" s="313">
        <v>4</v>
      </c>
      <c r="F80" s="313" t="s">
        <v>212</v>
      </c>
      <c r="G80" s="366">
        <v>6341426.8225132674</v>
      </c>
      <c r="H80" s="392">
        <v>2082524.5685133571</v>
      </c>
      <c r="I80" s="366"/>
      <c r="J80" s="393">
        <v>4088495.2808336187</v>
      </c>
      <c r="K80" s="366">
        <v>1342661.8502257606</v>
      </c>
      <c r="L80" s="392">
        <v>3425186.4187391177</v>
      </c>
      <c r="M80" s="182"/>
      <c r="X80" s="181"/>
      <c r="Y80" s="181"/>
      <c r="Z80" s="181"/>
      <c r="AA80" s="181"/>
      <c r="AB80" s="181"/>
      <c r="AC80" s="181"/>
      <c r="AE80" s="181"/>
      <c r="AF80" s="181"/>
      <c r="AJ80" s="181"/>
    </row>
    <row r="81" spans="1:36">
      <c r="A81" s="385">
        <v>76</v>
      </c>
      <c r="B81" s="311">
        <v>3400168</v>
      </c>
      <c r="C81" s="391" t="s">
        <v>61</v>
      </c>
      <c r="D81" s="336" t="s">
        <v>612</v>
      </c>
      <c r="E81" s="313">
        <v>7</v>
      </c>
      <c r="F81" s="313" t="s">
        <v>218</v>
      </c>
      <c r="G81" s="366">
        <v>0</v>
      </c>
      <c r="H81" s="392">
        <v>0</v>
      </c>
      <c r="I81" s="366"/>
      <c r="J81" s="393">
        <v>0</v>
      </c>
      <c r="K81" s="366">
        <v>0</v>
      </c>
      <c r="L81" s="392">
        <v>0</v>
      </c>
      <c r="M81" s="182"/>
      <c r="X81" s="181"/>
      <c r="Y81" s="181"/>
      <c r="Z81" s="181"/>
      <c r="AA81" s="181"/>
      <c r="AB81" s="181"/>
      <c r="AC81" s="181"/>
      <c r="AE81" s="181"/>
      <c r="AF81" s="181"/>
      <c r="AJ81" s="181"/>
    </row>
    <row r="82" spans="1:36">
      <c r="A82" s="385">
        <v>77</v>
      </c>
      <c r="B82" s="311">
        <v>3400171</v>
      </c>
      <c r="C82" s="391" t="s">
        <v>173</v>
      </c>
      <c r="D82" s="336">
        <v>43100</v>
      </c>
      <c r="E82" s="313">
        <v>3</v>
      </c>
      <c r="F82" s="313" t="s">
        <v>213</v>
      </c>
      <c r="G82" s="366">
        <v>5460973.0995081253</v>
      </c>
      <c r="H82" s="392">
        <v>0</v>
      </c>
      <c r="I82" s="366"/>
      <c r="J82" s="393">
        <v>1337047.2157286766</v>
      </c>
      <c r="K82" s="366">
        <v>0</v>
      </c>
      <c r="L82" s="392">
        <v>0</v>
      </c>
      <c r="M82" s="182"/>
      <c r="X82" s="181"/>
      <c r="Y82" s="181"/>
      <c r="Z82" s="181"/>
      <c r="AA82" s="181"/>
      <c r="AB82" s="181"/>
      <c r="AC82" s="181"/>
      <c r="AE82" s="181"/>
      <c r="AF82" s="181"/>
      <c r="AJ82" s="181"/>
    </row>
    <row r="83" spans="1:36">
      <c r="A83" s="385">
        <v>78</v>
      </c>
      <c r="B83" s="311">
        <v>3400173</v>
      </c>
      <c r="C83" s="391" t="s">
        <v>174</v>
      </c>
      <c r="D83" s="336">
        <v>43008</v>
      </c>
      <c r="E83" s="313">
        <v>3</v>
      </c>
      <c r="F83" s="313" t="s">
        <v>213</v>
      </c>
      <c r="G83" s="366">
        <v>3640999.7526520942</v>
      </c>
      <c r="H83" s="392">
        <v>0</v>
      </c>
      <c r="I83" s="366"/>
      <c r="J83" s="393">
        <v>1295782.6367005389</v>
      </c>
      <c r="K83" s="366">
        <v>0</v>
      </c>
      <c r="L83" s="392">
        <v>0</v>
      </c>
      <c r="M83" s="182"/>
      <c r="X83" s="181"/>
      <c r="Y83" s="181"/>
      <c r="Z83" s="181"/>
      <c r="AA83" s="181"/>
      <c r="AB83" s="181"/>
      <c r="AC83" s="181"/>
      <c r="AE83" s="181"/>
      <c r="AF83" s="181"/>
      <c r="AJ83" s="181"/>
    </row>
    <row r="84" spans="1:36">
      <c r="A84" s="385">
        <v>79</v>
      </c>
      <c r="B84" s="321">
        <v>3400183</v>
      </c>
      <c r="C84" s="394" t="s">
        <v>175</v>
      </c>
      <c r="D84" s="395">
        <v>43100</v>
      </c>
      <c r="E84" s="324">
        <v>3</v>
      </c>
      <c r="F84" s="324" t="s">
        <v>213</v>
      </c>
      <c r="G84" s="396">
        <v>3047309.5308435122</v>
      </c>
      <c r="H84" s="397">
        <v>0</v>
      </c>
      <c r="I84" s="366"/>
      <c r="J84" s="398">
        <v>969716.54866795358</v>
      </c>
      <c r="K84" s="396">
        <v>0</v>
      </c>
      <c r="L84" s="397">
        <v>0</v>
      </c>
      <c r="M84" s="182"/>
      <c r="X84" s="181"/>
      <c r="Y84" s="181"/>
      <c r="Z84" s="181"/>
      <c r="AA84" s="181"/>
      <c r="AB84" s="181"/>
      <c r="AC84" s="181"/>
      <c r="AE84" s="181"/>
      <c r="AF84" s="181"/>
      <c r="AJ84" s="181"/>
    </row>
    <row r="85" spans="1:36">
      <c r="A85" s="385">
        <v>80</v>
      </c>
      <c r="B85" s="311">
        <v>3400184</v>
      </c>
      <c r="C85" s="391" t="s">
        <v>60</v>
      </c>
      <c r="D85" s="336">
        <v>42947</v>
      </c>
      <c r="E85" s="313">
        <v>3</v>
      </c>
      <c r="F85" s="313" t="s">
        <v>213</v>
      </c>
      <c r="G85" s="366">
        <v>2905852.1909440067</v>
      </c>
      <c r="H85" s="392">
        <v>0</v>
      </c>
      <c r="I85" s="366"/>
      <c r="J85" s="393">
        <v>1720878.0984921991</v>
      </c>
      <c r="K85" s="366">
        <v>0</v>
      </c>
      <c r="L85" s="392">
        <v>0</v>
      </c>
      <c r="M85" s="182"/>
      <c r="X85" s="181"/>
      <c r="Y85" s="181"/>
      <c r="Z85" s="181"/>
      <c r="AA85" s="181"/>
      <c r="AB85" s="181"/>
      <c r="AC85" s="181"/>
      <c r="AE85" s="181"/>
      <c r="AF85" s="181"/>
      <c r="AJ85" s="181"/>
    </row>
    <row r="86" spans="1:36">
      <c r="A86" s="385">
        <v>81</v>
      </c>
      <c r="B86" s="311">
        <v>3400186</v>
      </c>
      <c r="C86" s="391" t="s">
        <v>278</v>
      </c>
      <c r="D86" s="336">
        <v>43008</v>
      </c>
      <c r="E86" s="313">
        <v>4</v>
      </c>
      <c r="F86" s="313" t="s">
        <v>212</v>
      </c>
      <c r="G86" s="366">
        <v>2430560.6324429936</v>
      </c>
      <c r="H86" s="392">
        <v>798196.11169427913</v>
      </c>
      <c r="I86" s="366"/>
      <c r="J86" s="393">
        <v>1275876.7843605645</v>
      </c>
      <c r="K86" s="366">
        <v>418997.93598400941</v>
      </c>
      <c r="L86" s="392">
        <v>1217194.0476782885</v>
      </c>
      <c r="M86" s="182"/>
      <c r="X86" s="181"/>
      <c r="Y86" s="181"/>
      <c r="Z86" s="181"/>
      <c r="AA86" s="181"/>
      <c r="AB86" s="181"/>
      <c r="AC86" s="181"/>
      <c r="AE86" s="181"/>
      <c r="AF86" s="181"/>
      <c r="AJ86" s="181"/>
    </row>
    <row r="87" spans="1:36">
      <c r="A87" s="385">
        <v>82</v>
      </c>
      <c r="B87" s="311">
        <v>3400187</v>
      </c>
      <c r="C87" s="391" t="s">
        <v>284</v>
      </c>
      <c r="D87" s="336">
        <v>42916</v>
      </c>
      <c r="E87" s="313">
        <v>3</v>
      </c>
      <c r="F87" s="313" t="s">
        <v>213</v>
      </c>
      <c r="G87" s="366">
        <v>218152.00079563083</v>
      </c>
      <c r="H87" s="392">
        <v>0</v>
      </c>
      <c r="I87" s="366"/>
      <c r="J87" s="393">
        <v>834374.41133540391</v>
      </c>
      <c r="K87" s="366">
        <v>0</v>
      </c>
      <c r="L87" s="392">
        <v>0</v>
      </c>
      <c r="M87" s="182"/>
      <c r="X87" s="181"/>
      <c r="Y87" s="181"/>
      <c r="Z87" s="181"/>
      <c r="AA87" s="181"/>
      <c r="AB87" s="181"/>
      <c r="AC87" s="181"/>
      <c r="AE87" s="181"/>
      <c r="AF87" s="181"/>
      <c r="AJ87" s="181"/>
    </row>
    <row r="88" spans="1:36">
      <c r="A88" s="385">
        <v>83</v>
      </c>
      <c r="B88" s="311">
        <v>3400188</v>
      </c>
      <c r="C88" s="391" t="s">
        <v>351</v>
      </c>
      <c r="D88" s="336">
        <v>43008</v>
      </c>
      <c r="E88" s="313">
        <v>4</v>
      </c>
      <c r="F88" s="313" t="s">
        <v>212</v>
      </c>
      <c r="G88" s="366">
        <v>439592.65204969718</v>
      </c>
      <c r="H88" s="392">
        <v>144362.22693312058</v>
      </c>
      <c r="I88" s="366"/>
      <c r="J88" s="393">
        <v>1891239.3306871462</v>
      </c>
      <c r="K88" s="366">
        <v>621082.99619765882</v>
      </c>
      <c r="L88" s="392">
        <v>765445.22313077934</v>
      </c>
      <c r="M88" s="182"/>
      <c r="X88" s="181"/>
      <c r="Y88" s="181"/>
      <c r="Z88" s="181"/>
      <c r="AA88" s="181"/>
      <c r="AB88" s="181"/>
      <c r="AC88" s="181"/>
      <c r="AE88" s="181"/>
      <c r="AF88" s="181"/>
      <c r="AJ88" s="181"/>
    </row>
    <row r="89" spans="1:36">
      <c r="A89" s="385">
        <v>84</v>
      </c>
      <c r="B89" s="321">
        <v>3401303</v>
      </c>
      <c r="C89" s="394" t="s">
        <v>62</v>
      </c>
      <c r="D89" s="395">
        <v>43008</v>
      </c>
      <c r="E89" s="324">
        <v>1</v>
      </c>
      <c r="F89" s="324" t="s">
        <v>216</v>
      </c>
      <c r="G89" s="396">
        <v>77793.900382282038</v>
      </c>
      <c r="H89" s="397">
        <v>0</v>
      </c>
      <c r="I89" s="366"/>
      <c r="J89" s="398">
        <v>0</v>
      </c>
      <c r="K89" s="396">
        <v>0</v>
      </c>
      <c r="L89" s="397">
        <v>0</v>
      </c>
      <c r="M89" s="182"/>
      <c r="X89" s="181"/>
      <c r="Y89" s="181"/>
      <c r="Z89" s="181"/>
      <c r="AA89" s="181"/>
      <c r="AB89" s="181"/>
      <c r="AC89" s="181"/>
      <c r="AE89" s="181"/>
      <c r="AF89" s="181"/>
      <c r="AJ89" s="181"/>
    </row>
    <row r="90" spans="1:36">
      <c r="A90" s="385">
        <v>85</v>
      </c>
      <c r="B90" s="311">
        <v>3401304</v>
      </c>
      <c r="C90" s="391" t="s">
        <v>279</v>
      </c>
      <c r="D90" s="336">
        <v>43008</v>
      </c>
      <c r="E90" s="313">
        <v>5</v>
      </c>
      <c r="F90" s="313" t="s">
        <v>217</v>
      </c>
      <c r="G90" s="366">
        <v>101884.6753439148</v>
      </c>
      <c r="H90" s="392">
        <v>0</v>
      </c>
      <c r="I90" s="366"/>
      <c r="J90" s="393">
        <v>0</v>
      </c>
      <c r="K90" s="366">
        <v>0</v>
      </c>
      <c r="L90" s="392">
        <v>0</v>
      </c>
      <c r="M90" s="182"/>
      <c r="X90" s="181"/>
      <c r="Y90" s="181"/>
      <c r="Z90" s="181"/>
      <c r="AA90" s="181"/>
      <c r="AB90" s="181"/>
      <c r="AC90" s="181"/>
      <c r="AE90" s="181"/>
      <c r="AF90" s="181"/>
      <c r="AJ90" s="181"/>
    </row>
    <row r="91" spans="1:36">
      <c r="A91" s="385">
        <v>86</v>
      </c>
      <c r="B91" s="311">
        <v>3401305</v>
      </c>
      <c r="C91" s="391" t="s">
        <v>295</v>
      </c>
      <c r="D91" s="336">
        <v>42947</v>
      </c>
      <c r="E91" s="313">
        <v>1</v>
      </c>
      <c r="F91" s="313" t="s">
        <v>216</v>
      </c>
      <c r="G91" s="366">
        <v>104110.04828449967</v>
      </c>
      <c r="H91" s="392">
        <v>0</v>
      </c>
      <c r="I91" s="366"/>
      <c r="J91" s="393">
        <v>0</v>
      </c>
      <c r="K91" s="366">
        <v>0</v>
      </c>
      <c r="L91" s="392">
        <v>0</v>
      </c>
      <c r="M91" s="182"/>
      <c r="X91" s="181"/>
      <c r="Y91" s="181"/>
      <c r="Z91" s="181"/>
      <c r="AA91" s="181"/>
      <c r="AB91" s="181"/>
      <c r="AC91" s="181"/>
      <c r="AE91" s="181"/>
      <c r="AF91" s="181"/>
      <c r="AJ91" s="181"/>
    </row>
    <row r="92" spans="1:36">
      <c r="A92" s="385">
        <v>87</v>
      </c>
      <c r="B92" s="311">
        <v>3401307</v>
      </c>
      <c r="C92" s="391" t="s">
        <v>63</v>
      </c>
      <c r="D92" s="336">
        <v>43008</v>
      </c>
      <c r="E92" s="313">
        <v>5</v>
      </c>
      <c r="F92" s="313" t="s">
        <v>217</v>
      </c>
      <c r="G92" s="366">
        <v>189364.17401102078</v>
      </c>
      <c r="H92" s="392">
        <v>0</v>
      </c>
      <c r="I92" s="366"/>
      <c r="J92" s="393">
        <v>0</v>
      </c>
      <c r="K92" s="366">
        <v>0</v>
      </c>
      <c r="L92" s="392">
        <v>0</v>
      </c>
      <c r="M92" s="182"/>
      <c r="X92" s="181"/>
      <c r="Y92" s="181"/>
      <c r="Z92" s="181"/>
      <c r="AA92" s="181"/>
      <c r="AB92" s="181"/>
      <c r="AC92" s="181"/>
      <c r="AE92" s="181"/>
      <c r="AF92" s="181"/>
      <c r="AJ92" s="181"/>
    </row>
    <row r="93" spans="1:36">
      <c r="A93" s="385">
        <v>88</v>
      </c>
      <c r="B93" s="311">
        <v>3401311</v>
      </c>
      <c r="C93" s="391" t="s">
        <v>64</v>
      </c>
      <c r="D93" s="336">
        <v>42916</v>
      </c>
      <c r="E93" s="313">
        <v>6</v>
      </c>
      <c r="F93" s="313" t="s">
        <v>214</v>
      </c>
      <c r="G93" s="366">
        <v>309914.59716704983</v>
      </c>
      <c r="H93" s="392">
        <v>0</v>
      </c>
      <c r="I93" s="366"/>
      <c r="J93" s="393">
        <v>0</v>
      </c>
      <c r="K93" s="366">
        <v>0</v>
      </c>
      <c r="L93" s="392">
        <v>0</v>
      </c>
      <c r="M93" s="182"/>
      <c r="X93" s="181"/>
      <c r="Y93" s="181"/>
      <c r="Z93" s="181"/>
      <c r="AA93" s="181"/>
      <c r="AB93" s="181"/>
      <c r="AC93" s="181"/>
      <c r="AE93" s="181"/>
      <c r="AF93" s="181"/>
      <c r="AJ93" s="181"/>
    </row>
    <row r="94" spans="1:36">
      <c r="A94" s="385">
        <v>89</v>
      </c>
      <c r="B94" s="321">
        <v>3401314</v>
      </c>
      <c r="C94" s="394" t="s">
        <v>66</v>
      </c>
      <c r="D94" s="395">
        <v>43008</v>
      </c>
      <c r="E94" s="324">
        <v>1</v>
      </c>
      <c r="F94" s="324" t="s">
        <v>216</v>
      </c>
      <c r="G94" s="396">
        <v>19191.029844227131</v>
      </c>
      <c r="H94" s="397">
        <v>0</v>
      </c>
      <c r="I94" s="366"/>
      <c r="J94" s="398">
        <v>0</v>
      </c>
      <c r="K94" s="396">
        <v>0</v>
      </c>
      <c r="L94" s="397">
        <v>0</v>
      </c>
      <c r="M94" s="182"/>
      <c r="X94" s="181"/>
      <c r="Y94" s="181"/>
      <c r="Z94" s="181"/>
      <c r="AA94" s="181"/>
      <c r="AB94" s="181"/>
      <c r="AC94" s="181"/>
      <c r="AE94" s="181"/>
      <c r="AF94" s="181"/>
      <c r="AJ94" s="181"/>
    </row>
    <row r="95" spans="1:36">
      <c r="A95" s="385">
        <v>90</v>
      </c>
      <c r="B95" s="311">
        <v>3401315</v>
      </c>
      <c r="C95" s="391" t="s">
        <v>67</v>
      </c>
      <c r="D95" s="336">
        <v>43008</v>
      </c>
      <c r="E95" s="313">
        <v>5</v>
      </c>
      <c r="F95" s="313" t="s">
        <v>217</v>
      </c>
      <c r="G95" s="366">
        <v>1921625.2709973759</v>
      </c>
      <c r="H95" s="392">
        <v>0</v>
      </c>
      <c r="I95" s="366"/>
      <c r="J95" s="393">
        <v>0</v>
      </c>
      <c r="K95" s="366">
        <v>0</v>
      </c>
      <c r="L95" s="392">
        <v>0</v>
      </c>
      <c r="M95" s="182"/>
      <c r="X95" s="181"/>
      <c r="Y95" s="181"/>
      <c r="Z95" s="181"/>
      <c r="AA95" s="181"/>
      <c r="AB95" s="181"/>
      <c r="AC95" s="181"/>
      <c r="AE95" s="181"/>
      <c r="AF95" s="181"/>
      <c r="AJ95" s="181"/>
    </row>
    <row r="96" spans="1:36">
      <c r="A96" s="385">
        <v>91</v>
      </c>
      <c r="B96" s="311">
        <v>3401316</v>
      </c>
      <c r="C96" s="391" t="s">
        <v>290</v>
      </c>
      <c r="D96" s="336">
        <v>43008</v>
      </c>
      <c r="E96" s="313">
        <v>1</v>
      </c>
      <c r="F96" s="313" t="s">
        <v>216</v>
      </c>
      <c r="G96" s="366">
        <v>35404.210267875169</v>
      </c>
      <c r="H96" s="392">
        <v>0</v>
      </c>
      <c r="I96" s="366"/>
      <c r="J96" s="393">
        <v>0</v>
      </c>
      <c r="K96" s="366">
        <v>0</v>
      </c>
      <c r="L96" s="392">
        <v>0</v>
      </c>
      <c r="M96" s="182"/>
      <c r="X96" s="181"/>
      <c r="Y96" s="181"/>
      <c r="Z96" s="181"/>
      <c r="AA96" s="181"/>
      <c r="AB96" s="181"/>
      <c r="AC96" s="181"/>
      <c r="AE96" s="181"/>
      <c r="AF96" s="181"/>
      <c r="AJ96" s="181"/>
    </row>
    <row r="97" spans="1:36">
      <c r="A97" s="385">
        <v>92</v>
      </c>
      <c r="B97" s="311">
        <v>3401317</v>
      </c>
      <c r="C97" s="391" t="s">
        <v>472</v>
      </c>
      <c r="D97" s="336">
        <v>43008</v>
      </c>
      <c r="E97" s="313">
        <v>1</v>
      </c>
      <c r="F97" s="313" t="s">
        <v>216</v>
      </c>
      <c r="G97" s="366">
        <v>41203.147416803346</v>
      </c>
      <c r="H97" s="392">
        <v>0</v>
      </c>
      <c r="I97" s="366"/>
      <c r="J97" s="393">
        <v>0</v>
      </c>
      <c r="K97" s="366">
        <v>0</v>
      </c>
      <c r="L97" s="392">
        <v>0</v>
      </c>
      <c r="M97" s="182"/>
      <c r="X97" s="181"/>
      <c r="Y97" s="181"/>
      <c r="Z97" s="181"/>
      <c r="AA97" s="181"/>
      <c r="AB97" s="181"/>
      <c r="AC97" s="181"/>
      <c r="AE97" s="181"/>
      <c r="AF97" s="181"/>
      <c r="AJ97" s="181"/>
    </row>
    <row r="98" spans="1:36">
      <c r="A98" s="385">
        <v>93</v>
      </c>
      <c r="B98" s="311">
        <v>3401318</v>
      </c>
      <c r="C98" s="391" t="s">
        <v>282</v>
      </c>
      <c r="D98" s="336">
        <v>43008</v>
      </c>
      <c r="E98" s="313">
        <v>5</v>
      </c>
      <c r="F98" s="313" t="s">
        <v>217</v>
      </c>
      <c r="G98" s="366">
        <v>2552591.5167611935</v>
      </c>
      <c r="H98" s="392">
        <v>0</v>
      </c>
      <c r="I98" s="366"/>
      <c r="J98" s="393">
        <v>0</v>
      </c>
      <c r="K98" s="366">
        <v>0</v>
      </c>
      <c r="L98" s="392">
        <v>0</v>
      </c>
      <c r="M98" s="182"/>
      <c r="X98" s="181"/>
      <c r="Y98" s="181"/>
      <c r="Z98" s="181"/>
      <c r="AA98" s="181"/>
      <c r="AB98" s="181"/>
      <c r="AC98" s="181"/>
      <c r="AE98" s="181"/>
      <c r="AF98" s="181"/>
      <c r="AJ98" s="181"/>
    </row>
    <row r="99" spans="1:36">
      <c r="A99" s="385">
        <v>94</v>
      </c>
      <c r="B99" s="321">
        <v>3401319</v>
      </c>
      <c r="C99" s="394" t="s">
        <v>68</v>
      </c>
      <c r="D99" s="395">
        <v>43008</v>
      </c>
      <c r="E99" s="324">
        <v>1</v>
      </c>
      <c r="F99" s="324" t="s">
        <v>216</v>
      </c>
      <c r="G99" s="396">
        <v>584772.14222669683</v>
      </c>
      <c r="H99" s="397">
        <v>0</v>
      </c>
      <c r="I99" s="366"/>
      <c r="J99" s="398">
        <v>0</v>
      </c>
      <c r="K99" s="396">
        <v>0</v>
      </c>
      <c r="L99" s="397">
        <v>0</v>
      </c>
      <c r="M99" s="182"/>
      <c r="X99" s="181"/>
      <c r="Y99" s="181"/>
      <c r="Z99" s="181"/>
      <c r="AA99" s="181"/>
      <c r="AB99" s="181"/>
      <c r="AC99" s="181"/>
      <c r="AE99" s="181"/>
      <c r="AF99" s="181"/>
      <c r="AJ99" s="181"/>
    </row>
    <row r="100" spans="1:36">
      <c r="A100" s="385">
        <v>95</v>
      </c>
      <c r="B100" s="311">
        <v>3401320</v>
      </c>
      <c r="C100" s="391" t="s">
        <v>276</v>
      </c>
      <c r="D100" s="336">
        <v>43008</v>
      </c>
      <c r="E100" s="313">
        <v>1</v>
      </c>
      <c r="F100" s="313" t="s">
        <v>216</v>
      </c>
      <c r="G100" s="366">
        <v>128234.84045697186</v>
      </c>
      <c r="H100" s="392">
        <v>0</v>
      </c>
      <c r="I100" s="366"/>
      <c r="J100" s="393">
        <v>0</v>
      </c>
      <c r="K100" s="366">
        <v>0</v>
      </c>
      <c r="L100" s="392">
        <v>0</v>
      </c>
      <c r="M100" s="182"/>
      <c r="X100" s="181"/>
      <c r="Y100" s="181"/>
      <c r="Z100" s="181"/>
      <c r="AA100" s="181"/>
      <c r="AB100" s="181"/>
      <c r="AC100" s="181"/>
      <c r="AE100" s="181"/>
      <c r="AF100" s="181"/>
      <c r="AJ100" s="181"/>
    </row>
    <row r="101" spans="1:36">
      <c r="A101" s="385">
        <v>96</v>
      </c>
      <c r="B101" s="311">
        <v>3401322</v>
      </c>
      <c r="C101" s="391" t="s">
        <v>301</v>
      </c>
      <c r="D101" s="336">
        <v>43008</v>
      </c>
      <c r="E101" s="313">
        <v>1</v>
      </c>
      <c r="F101" s="313" t="s">
        <v>216</v>
      </c>
      <c r="G101" s="366">
        <v>209956.36508051027</v>
      </c>
      <c r="H101" s="392">
        <v>0</v>
      </c>
      <c r="I101" s="366"/>
      <c r="J101" s="393">
        <v>0</v>
      </c>
      <c r="K101" s="366">
        <v>0</v>
      </c>
      <c r="L101" s="392">
        <v>0</v>
      </c>
      <c r="M101" s="182"/>
      <c r="X101" s="181"/>
      <c r="Y101" s="181"/>
      <c r="Z101" s="181"/>
      <c r="AA101" s="181"/>
      <c r="AB101" s="181"/>
      <c r="AC101" s="181"/>
      <c r="AE101" s="181"/>
      <c r="AF101" s="181"/>
      <c r="AJ101" s="181"/>
    </row>
    <row r="102" spans="1:36">
      <c r="A102" s="385">
        <v>97</v>
      </c>
      <c r="B102" s="311">
        <v>3401323</v>
      </c>
      <c r="C102" s="391" t="s">
        <v>69</v>
      </c>
      <c r="D102" s="336">
        <v>43008</v>
      </c>
      <c r="E102" s="313">
        <v>1</v>
      </c>
      <c r="F102" s="313" t="s">
        <v>216</v>
      </c>
      <c r="G102" s="366">
        <v>204736.76565694038</v>
      </c>
      <c r="H102" s="392">
        <v>0</v>
      </c>
      <c r="I102" s="366"/>
      <c r="J102" s="393">
        <v>0</v>
      </c>
      <c r="K102" s="366">
        <v>0</v>
      </c>
      <c r="L102" s="392">
        <v>0</v>
      </c>
      <c r="M102" s="182"/>
      <c r="X102" s="181"/>
      <c r="Y102" s="181"/>
      <c r="Z102" s="181"/>
      <c r="AA102" s="181"/>
      <c r="AB102" s="181"/>
      <c r="AC102" s="181"/>
      <c r="AE102" s="181"/>
      <c r="AF102" s="181"/>
      <c r="AJ102" s="181"/>
    </row>
    <row r="103" spans="1:36">
      <c r="A103" s="385">
        <v>98</v>
      </c>
      <c r="B103" s="311">
        <v>3401324</v>
      </c>
      <c r="C103" s="391" t="s">
        <v>70</v>
      </c>
      <c r="D103" s="336">
        <v>43008</v>
      </c>
      <c r="E103" s="313">
        <v>5</v>
      </c>
      <c r="F103" s="313" t="s">
        <v>217</v>
      </c>
      <c r="G103" s="366">
        <v>1374563.5186464153</v>
      </c>
      <c r="H103" s="392">
        <v>0</v>
      </c>
      <c r="I103" s="366"/>
      <c r="J103" s="393">
        <v>0</v>
      </c>
      <c r="K103" s="366">
        <v>0</v>
      </c>
      <c r="L103" s="392">
        <v>0</v>
      </c>
      <c r="M103" s="182"/>
      <c r="X103" s="181"/>
      <c r="Y103" s="181"/>
      <c r="Z103" s="181"/>
      <c r="AA103" s="181"/>
      <c r="AB103" s="181"/>
      <c r="AC103" s="181"/>
      <c r="AE103" s="181"/>
      <c r="AF103" s="181"/>
      <c r="AJ103" s="181"/>
    </row>
    <row r="104" spans="1:36">
      <c r="A104" s="385">
        <v>99</v>
      </c>
      <c r="B104" s="321">
        <v>3401325</v>
      </c>
      <c r="C104" s="394" t="s">
        <v>71</v>
      </c>
      <c r="D104" s="395">
        <v>43100</v>
      </c>
      <c r="E104" s="324">
        <v>1</v>
      </c>
      <c r="F104" s="324" t="s">
        <v>216</v>
      </c>
      <c r="G104" s="396">
        <v>743297.37252595439</v>
      </c>
      <c r="H104" s="397">
        <v>0</v>
      </c>
      <c r="I104" s="366"/>
      <c r="J104" s="398">
        <v>0</v>
      </c>
      <c r="K104" s="396">
        <v>0</v>
      </c>
      <c r="L104" s="397">
        <v>0</v>
      </c>
      <c r="M104" s="182"/>
      <c r="X104" s="181"/>
      <c r="Y104" s="181"/>
      <c r="Z104" s="181"/>
      <c r="AA104" s="181"/>
      <c r="AB104" s="181"/>
      <c r="AC104" s="181"/>
      <c r="AE104" s="181"/>
      <c r="AF104" s="181"/>
      <c r="AJ104" s="181"/>
    </row>
    <row r="105" spans="1:36">
      <c r="A105" s="385">
        <v>100</v>
      </c>
      <c r="B105" s="311">
        <v>3401326</v>
      </c>
      <c r="C105" s="391" t="s">
        <v>72</v>
      </c>
      <c r="D105" s="336">
        <v>43008</v>
      </c>
      <c r="E105" s="313">
        <v>1</v>
      </c>
      <c r="F105" s="313" t="s">
        <v>216</v>
      </c>
      <c r="G105" s="366">
        <v>1589437.0660932036</v>
      </c>
      <c r="H105" s="392">
        <v>0</v>
      </c>
      <c r="I105" s="366"/>
      <c r="J105" s="393">
        <v>0</v>
      </c>
      <c r="K105" s="366">
        <v>0</v>
      </c>
      <c r="L105" s="392">
        <v>0</v>
      </c>
      <c r="M105" s="182"/>
      <c r="X105" s="181"/>
      <c r="Y105" s="181"/>
      <c r="Z105" s="181"/>
      <c r="AA105" s="181"/>
      <c r="AB105" s="181"/>
      <c r="AC105" s="181"/>
      <c r="AE105" s="181"/>
      <c r="AF105" s="181"/>
      <c r="AJ105" s="181"/>
    </row>
    <row r="106" spans="1:36">
      <c r="A106" s="385">
        <v>101</v>
      </c>
      <c r="B106" s="311">
        <v>3401327</v>
      </c>
      <c r="C106" s="391" t="s">
        <v>73</v>
      </c>
      <c r="D106" s="336">
        <v>43008</v>
      </c>
      <c r="E106" s="313">
        <v>5</v>
      </c>
      <c r="F106" s="313" t="s">
        <v>217</v>
      </c>
      <c r="G106" s="366">
        <v>244818.41196768667</v>
      </c>
      <c r="H106" s="392">
        <v>0</v>
      </c>
      <c r="I106" s="366"/>
      <c r="J106" s="393">
        <v>0</v>
      </c>
      <c r="K106" s="366">
        <v>0</v>
      </c>
      <c r="L106" s="392">
        <v>0</v>
      </c>
      <c r="M106" s="182"/>
      <c r="X106" s="181"/>
      <c r="Y106" s="181"/>
      <c r="Z106" s="181"/>
      <c r="AA106" s="181"/>
      <c r="AB106" s="181"/>
      <c r="AC106" s="181"/>
      <c r="AE106" s="181"/>
      <c r="AF106" s="181"/>
      <c r="AJ106" s="181"/>
    </row>
    <row r="107" spans="1:36">
      <c r="A107" s="385">
        <v>102</v>
      </c>
      <c r="B107" s="311">
        <v>3401328</v>
      </c>
      <c r="C107" s="391" t="s">
        <v>59</v>
      </c>
      <c r="D107" s="336">
        <v>42916</v>
      </c>
      <c r="E107" s="313">
        <v>1</v>
      </c>
      <c r="F107" s="313" t="s">
        <v>216</v>
      </c>
      <c r="G107" s="366">
        <v>1658496.6213013043</v>
      </c>
      <c r="H107" s="392">
        <v>0</v>
      </c>
      <c r="I107" s="366"/>
      <c r="J107" s="393">
        <v>0</v>
      </c>
      <c r="K107" s="366">
        <v>0</v>
      </c>
      <c r="L107" s="392">
        <v>0</v>
      </c>
      <c r="M107" s="182"/>
      <c r="X107" s="181"/>
      <c r="Y107" s="181"/>
      <c r="Z107" s="181"/>
      <c r="AA107" s="181"/>
      <c r="AB107" s="181"/>
      <c r="AC107" s="181"/>
      <c r="AE107" s="181"/>
      <c r="AF107" s="181"/>
      <c r="AJ107" s="181"/>
    </row>
    <row r="108" spans="1:36">
      <c r="A108" s="385">
        <v>103</v>
      </c>
      <c r="B108" s="311">
        <v>3401329</v>
      </c>
      <c r="C108" s="391" t="s">
        <v>168</v>
      </c>
      <c r="D108" s="336">
        <v>43008</v>
      </c>
      <c r="E108" s="313">
        <v>1</v>
      </c>
      <c r="F108" s="313" t="s">
        <v>216</v>
      </c>
      <c r="G108" s="366">
        <v>916611.05846721237</v>
      </c>
      <c r="H108" s="392">
        <v>0</v>
      </c>
      <c r="I108" s="366"/>
      <c r="J108" s="393">
        <v>0</v>
      </c>
      <c r="K108" s="366">
        <v>0</v>
      </c>
      <c r="L108" s="392">
        <v>0</v>
      </c>
      <c r="M108" s="182"/>
      <c r="X108" s="181"/>
      <c r="Y108" s="181"/>
      <c r="Z108" s="181"/>
      <c r="AA108" s="181"/>
      <c r="AB108" s="181"/>
      <c r="AC108" s="181"/>
      <c r="AE108" s="181"/>
      <c r="AF108" s="181"/>
      <c r="AJ108" s="181"/>
    </row>
    <row r="109" spans="1:36">
      <c r="A109" s="385">
        <v>104</v>
      </c>
      <c r="B109" s="321">
        <v>3402012</v>
      </c>
      <c r="C109" s="394" t="s">
        <v>293</v>
      </c>
      <c r="D109" s="395">
        <v>42978</v>
      </c>
      <c r="E109" s="324">
        <v>7</v>
      </c>
      <c r="F109" s="324" t="s">
        <v>218</v>
      </c>
      <c r="G109" s="396">
        <v>265994.85771790985</v>
      </c>
      <c r="H109" s="397">
        <v>0</v>
      </c>
      <c r="I109" s="366"/>
      <c r="J109" s="398">
        <v>0</v>
      </c>
      <c r="K109" s="396">
        <v>0</v>
      </c>
      <c r="L109" s="397">
        <v>0</v>
      </c>
      <c r="M109" s="182"/>
      <c r="X109" s="181"/>
      <c r="Y109" s="181"/>
      <c r="Z109" s="181"/>
      <c r="AA109" s="181"/>
      <c r="AB109" s="181"/>
      <c r="AC109" s="181"/>
      <c r="AE109" s="181"/>
      <c r="AF109" s="181"/>
      <c r="AJ109" s="181"/>
    </row>
    <row r="110" spans="1:36">
      <c r="A110" s="385">
        <v>105</v>
      </c>
      <c r="B110" s="311">
        <v>3402013</v>
      </c>
      <c r="C110" s="391" t="s">
        <v>359</v>
      </c>
      <c r="D110" s="336">
        <v>42794</v>
      </c>
      <c r="E110" s="313">
        <v>7</v>
      </c>
      <c r="F110" s="313" t="s">
        <v>218</v>
      </c>
      <c r="G110" s="366">
        <v>0</v>
      </c>
      <c r="H110" s="392">
        <v>0</v>
      </c>
      <c r="I110" s="366"/>
      <c r="J110" s="393">
        <v>0</v>
      </c>
      <c r="K110" s="366">
        <v>0</v>
      </c>
      <c r="L110" s="392">
        <v>0</v>
      </c>
      <c r="M110" s="182"/>
      <c r="X110" s="181"/>
      <c r="Y110" s="181"/>
      <c r="Z110" s="181"/>
      <c r="AA110" s="181"/>
      <c r="AB110" s="181"/>
      <c r="AC110" s="181"/>
      <c r="AE110" s="181"/>
      <c r="AF110" s="181"/>
      <c r="AJ110" s="181"/>
    </row>
    <row r="111" spans="1:36">
      <c r="A111" s="385">
        <v>106</v>
      </c>
      <c r="B111" s="311">
        <v>3402014</v>
      </c>
      <c r="C111" s="391" t="s">
        <v>291</v>
      </c>
      <c r="D111" s="336">
        <v>42916</v>
      </c>
      <c r="E111" s="313">
        <v>7</v>
      </c>
      <c r="F111" s="313" t="s">
        <v>218</v>
      </c>
      <c r="G111" s="366">
        <v>4519762.1978262719</v>
      </c>
      <c r="H111" s="392">
        <v>0</v>
      </c>
      <c r="I111" s="366"/>
      <c r="J111" s="393">
        <v>1250658.7435611922</v>
      </c>
      <c r="K111" s="366">
        <v>0</v>
      </c>
      <c r="L111" s="392">
        <v>0</v>
      </c>
      <c r="M111" s="182"/>
      <c r="X111" s="181"/>
      <c r="Y111" s="181"/>
      <c r="Z111" s="181"/>
      <c r="AA111" s="181"/>
      <c r="AB111" s="181"/>
      <c r="AC111" s="181"/>
      <c r="AE111" s="181"/>
      <c r="AF111" s="181"/>
      <c r="AJ111" s="181"/>
    </row>
    <row r="112" spans="1:36">
      <c r="A112" s="385">
        <v>107</v>
      </c>
      <c r="B112" s="311">
        <v>3402015</v>
      </c>
      <c r="C112" s="391" t="s">
        <v>75</v>
      </c>
      <c r="D112" s="336">
        <v>0</v>
      </c>
      <c r="E112" s="313">
        <v>7</v>
      </c>
      <c r="F112" s="313" t="s">
        <v>218</v>
      </c>
      <c r="G112" s="366">
        <v>0</v>
      </c>
      <c r="H112" s="392">
        <v>0</v>
      </c>
      <c r="I112" s="366"/>
      <c r="J112" s="393">
        <v>0</v>
      </c>
      <c r="K112" s="366">
        <v>0</v>
      </c>
      <c r="L112" s="392">
        <v>0</v>
      </c>
      <c r="M112" s="182"/>
      <c r="X112" s="181"/>
      <c r="Y112" s="181"/>
      <c r="Z112" s="181"/>
      <c r="AA112" s="181"/>
      <c r="AB112" s="181"/>
      <c r="AC112" s="181"/>
      <c r="AE112" s="181"/>
      <c r="AF112" s="181"/>
      <c r="AJ112" s="181"/>
    </row>
    <row r="113" spans="1:36">
      <c r="A113" s="385">
        <v>108</v>
      </c>
      <c r="B113" s="311">
        <v>3402016</v>
      </c>
      <c r="C113" s="391" t="s">
        <v>76</v>
      </c>
      <c r="D113" s="336">
        <v>42947</v>
      </c>
      <c r="E113" s="313">
        <v>7</v>
      </c>
      <c r="F113" s="313" t="s">
        <v>218</v>
      </c>
      <c r="G113" s="366">
        <v>0</v>
      </c>
      <c r="H113" s="392">
        <v>0</v>
      </c>
      <c r="I113" s="366"/>
      <c r="J113" s="393">
        <v>0</v>
      </c>
      <c r="K113" s="366">
        <v>0</v>
      </c>
      <c r="L113" s="392">
        <v>0</v>
      </c>
      <c r="M113" s="182"/>
      <c r="X113" s="181"/>
      <c r="Y113" s="181"/>
      <c r="Z113" s="181"/>
      <c r="AA113" s="181"/>
      <c r="AB113" s="181"/>
      <c r="AC113" s="181"/>
      <c r="AE113" s="181"/>
      <c r="AF113" s="181"/>
      <c r="AJ113" s="181"/>
    </row>
    <row r="114" spans="1:36">
      <c r="A114" s="385">
        <v>109</v>
      </c>
      <c r="B114" s="321">
        <v>3402018</v>
      </c>
      <c r="C114" s="394" t="s">
        <v>77</v>
      </c>
      <c r="D114" s="395">
        <v>42766</v>
      </c>
      <c r="E114" s="324">
        <v>7</v>
      </c>
      <c r="F114" s="324" t="s">
        <v>218</v>
      </c>
      <c r="G114" s="396">
        <v>0</v>
      </c>
      <c r="H114" s="397">
        <v>0</v>
      </c>
      <c r="I114" s="366"/>
      <c r="J114" s="398">
        <v>0</v>
      </c>
      <c r="K114" s="396">
        <v>0</v>
      </c>
      <c r="L114" s="397">
        <v>0</v>
      </c>
      <c r="M114" s="182"/>
      <c r="X114" s="181"/>
      <c r="Y114" s="181"/>
      <c r="Z114" s="181"/>
      <c r="AA114" s="181"/>
      <c r="AB114" s="181"/>
      <c r="AC114" s="181"/>
      <c r="AE114" s="181"/>
      <c r="AF114" s="181"/>
      <c r="AJ114" s="181"/>
    </row>
    <row r="115" spans="1:36">
      <c r="A115" s="385">
        <v>110</v>
      </c>
      <c r="B115" s="311">
        <v>3402020</v>
      </c>
      <c r="C115" s="391" t="s">
        <v>456</v>
      </c>
      <c r="D115" s="336">
        <v>42855</v>
      </c>
      <c r="E115" s="313">
        <v>7</v>
      </c>
      <c r="F115" s="313" t="s">
        <v>218</v>
      </c>
      <c r="G115" s="366">
        <v>0</v>
      </c>
      <c r="H115" s="392">
        <v>0</v>
      </c>
      <c r="I115" s="366"/>
      <c r="J115" s="393">
        <v>0</v>
      </c>
      <c r="K115" s="366">
        <v>0</v>
      </c>
      <c r="L115" s="392">
        <v>0</v>
      </c>
      <c r="M115" s="182"/>
      <c r="X115" s="181"/>
      <c r="Y115" s="181"/>
      <c r="Z115" s="181"/>
      <c r="AA115" s="181"/>
      <c r="AB115" s="181"/>
      <c r="AC115" s="181"/>
      <c r="AE115" s="181"/>
      <c r="AF115" s="181"/>
      <c r="AJ115" s="181"/>
    </row>
    <row r="116" spans="1:36">
      <c r="A116" s="385">
        <v>111</v>
      </c>
      <c r="B116" s="311">
        <v>3403025</v>
      </c>
      <c r="C116" s="391" t="s">
        <v>281</v>
      </c>
      <c r="D116" s="336">
        <v>43008</v>
      </c>
      <c r="E116" s="313">
        <v>9</v>
      </c>
      <c r="F116" s="313" t="s">
        <v>219</v>
      </c>
      <c r="G116" s="366">
        <v>1645546.3196000438</v>
      </c>
      <c r="H116" s="392">
        <v>0</v>
      </c>
      <c r="I116" s="366"/>
      <c r="J116" s="393">
        <v>59846.150411185874</v>
      </c>
      <c r="K116" s="366">
        <v>0</v>
      </c>
      <c r="L116" s="392">
        <v>0</v>
      </c>
      <c r="M116" s="182"/>
      <c r="X116" s="181"/>
      <c r="Y116" s="181"/>
      <c r="Z116" s="181"/>
      <c r="AA116" s="181"/>
      <c r="AB116" s="181"/>
      <c r="AC116" s="181"/>
      <c r="AE116" s="181"/>
      <c r="AF116" s="181"/>
      <c r="AJ116" s="181"/>
    </row>
    <row r="117" spans="1:36">
      <c r="A117" s="385">
        <v>112</v>
      </c>
      <c r="B117" s="311">
        <v>3403026</v>
      </c>
      <c r="C117" s="391" t="s">
        <v>78</v>
      </c>
      <c r="D117" s="336">
        <v>43100</v>
      </c>
      <c r="E117" s="313">
        <v>12</v>
      </c>
      <c r="F117" s="313" t="s">
        <v>220</v>
      </c>
      <c r="G117" s="366">
        <v>6355337.0270047393</v>
      </c>
      <c r="H117" s="392">
        <v>2087092.6796683564</v>
      </c>
      <c r="I117" s="366"/>
      <c r="J117" s="393">
        <v>647629.98214617826</v>
      </c>
      <c r="K117" s="366">
        <v>212681.68613680496</v>
      </c>
      <c r="L117" s="392">
        <v>2299774.3658051612</v>
      </c>
      <c r="M117" s="182"/>
      <c r="X117" s="181"/>
      <c r="Y117" s="181"/>
      <c r="Z117" s="181"/>
      <c r="AA117" s="181"/>
      <c r="AB117" s="181"/>
      <c r="AC117" s="181"/>
      <c r="AE117" s="181"/>
      <c r="AF117" s="181"/>
      <c r="AJ117" s="181"/>
    </row>
    <row r="118" spans="1:36">
      <c r="A118" s="385">
        <v>113</v>
      </c>
      <c r="B118" s="311">
        <v>3404004</v>
      </c>
      <c r="C118" s="391" t="s">
        <v>179</v>
      </c>
      <c r="D118" s="336">
        <v>42916</v>
      </c>
      <c r="E118" s="313">
        <v>6</v>
      </c>
      <c r="F118" s="313" t="s">
        <v>214</v>
      </c>
      <c r="G118" s="366">
        <v>0</v>
      </c>
      <c r="H118" s="392">
        <v>0</v>
      </c>
      <c r="I118" s="366"/>
      <c r="J118" s="393">
        <v>0</v>
      </c>
      <c r="K118" s="366">
        <v>0</v>
      </c>
      <c r="L118" s="392">
        <v>0</v>
      </c>
      <c r="M118" s="182"/>
      <c r="X118" s="181"/>
      <c r="Y118" s="181"/>
      <c r="Z118" s="181"/>
      <c r="AA118" s="181"/>
      <c r="AB118" s="181"/>
      <c r="AC118" s="181"/>
      <c r="AE118" s="181"/>
      <c r="AF118" s="181"/>
      <c r="AJ118" s="181"/>
    </row>
    <row r="119" spans="1:36">
      <c r="A119" s="385">
        <v>114</v>
      </c>
      <c r="B119" s="321">
        <v>3404007</v>
      </c>
      <c r="C119" s="394" t="s">
        <v>180</v>
      </c>
      <c r="D119" s="395">
        <v>43100</v>
      </c>
      <c r="E119" s="324">
        <v>8</v>
      </c>
      <c r="F119" s="324" t="s">
        <v>221</v>
      </c>
      <c r="G119" s="396">
        <v>0</v>
      </c>
      <c r="H119" s="397">
        <v>0</v>
      </c>
      <c r="I119" s="366"/>
      <c r="J119" s="398">
        <v>0</v>
      </c>
      <c r="K119" s="396">
        <v>0</v>
      </c>
      <c r="L119" s="397">
        <v>0</v>
      </c>
      <c r="M119" s="182"/>
      <c r="X119" s="181"/>
      <c r="Y119" s="181"/>
      <c r="Z119" s="181"/>
      <c r="AA119" s="181"/>
      <c r="AB119" s="181"/>
      <c r="AC119" s="181"/>
      <c r="AE119" s="181"/>
      <c r="AF119" s="181"/>
      <c r="AJ119" s="181"/>
    </row>
    <row r="120" spans="1:36">
      <c r="A120" s="385">
        <v>115</v>
      </c>
      <c r="B120" s="311">
        <v>3404014</v>
      </c>
      <c r="C120" s="391" t="s">
        <v>79</v>
      </c>
      <c r="D120" s="336">
        <v>43100</v>
      </c>
      <c r="E120" s="313">
        <v>8</v>
      </c>
      <c r="F120" s="313" t="s">
        <v>221</v>
      </c>
      <c r="G120" s="366">
        <v>0</v>
      </c>
      <c r="H120" s="392">
        <v>0</v>
      </c>
      <c r="I120" s="366"/>
      <c r="J120" s="393">
        <v>0</v>
      </c>
      <c r="K120" s="366">
        <v>0</v>
      </c>
      <c r="L120" s="392">
        <v>0</v>
      </c>
      <c r="M120" s="182"/>
      <c r="X120" s="181"/>
      <c r="Y120" s="181"/>
      <c r="Z120" s="181"/>
      <c r="AA120" s="181"/>
      <c r="AB120" s="181"/>
      <c r="AC120" s="181"/>
      <c r="AE120" s="181"/>
      <c r="AF120" s="181"/>
      <c r="AJ120" s="181"/>
    </row>
    <row r="121" spans="1:36">
      <c r="A121" s="385">
        <v>116</v>
      </c>
      <c r="B121" s="311">
        <v>3404016</v>
      </c>
      <c r="C121" s="391" t="s">
        <v>80</v>
      </c>
      <c r="D121" s="336">
        <v>42916</v>
      </c>
      <c r="E121" s="313">
        <v>8</v>
      </c>
      <c r="F121" s="313" t="s">
        <v>221</v>
      </c>
      <c r="G121" s="366">
        <v>0</v>
      </c>
      <c r="H121" s="392">
        <v>0</v>
      </c>
      <c r="I121" s="366"/>
      <c r="J121" s="393">
        <v>0</v>
      </c>
      <c r="K121" s="366">
        <v>0</v>
      </c>
      <c r="L121" s="392">
        <v>0</v>
      </c>
      <c r="M121" s="182"/>
      <c r="X121" s="181"/>
      <c r="Y121" s="181"/>
      <c r="Z121" s="181"/>
      <c r="AA121" s="181"/>
      <c r="AB121" s="181"/>
      <c r="AC121" s="181"/>
      <c r="AE121" s="181"/>
      <c r="AF121" s="181"/>
      <c r="AJ121" s="181"/>
    </row>
    <row r="122" spans="1:36">
      <c r="A122" s="385">
        <v>117</v>
      </c>
      <c r="B122" s="311">
        <v>3404024</v>
      </c>
      <c r="C122" s="391" t="s">
        <v>598</v>
      </c>
      <c r="D122" s="336">
        <v>42916</v>
      </c>
      <c r="E122" s="313">
        <v>8</v>
      </c>
      <c r="F122" s="313" t="s">
        <v>221</v>
      </c>
      <c r="G122" s="366">
        <v>0</v>
      </c>
      <c r="H122" s="392">
        <v>0</v>
      </c>
      <c r="I122" s="366"/>
      <c r="J122" s="393">
        <v>0</v>
      </c>
      <c r="K122" s="366">
        <v>0</v>
      </c>
      <c r="L122" s="392">
        <v>0</v>
      </c>
      <c r="M122" s="182"/>
      <c r="X122" s="181"/>
      <c r="Y122" s="181"/>
      <c r="Z122" s="181"/>
      <c r="AA122" s="181"/>
      <c r="AB122" s="181"/>
      <c r="AC122" s="181"/>
      <c r="AE122" s="181"/>
      <c r="AF122" s="181"/>
      <c r="AJ122" s="181"/>
    </row>
    <row r="123" spans="1:36">
      <c r="A123" s="385">
        <v>118</v>
      </c>
      <c r="B123" s="311">
        <v>3404023</v>
      </c>
      <c r="C123" s="391" t="s">
        <v>81</v>
      </c>
      <c r="D123" s="336">
        <v>42916</v>
      </c>
      <c r="E123" s="313">
        <v>6</v>
      </c>
      <c r="F123" s="313" t="s">
        <v>214</v>
      </c>
      <c r="G123" s="366">
        <v>0</v>
      </c>
      <c r="H123" s="392">
        <v>0</v>
      </c>
      <c r="I123" s="366"/>
      <c r="J123" s="393">
        <v>0</v>
      </c>
      <c r="K123" s="366">
        <v>0</v>
      </c>
      <c r="L123" s="392">
        <v>0</v>
      </c>
      <c r="M123" s="182"/>
      <c r="X123" s="181"/>
      <c r="Y123" s="181"/>
      <c r="Z123" s="181"/>
      <c r="AA123" s="181"/>
      <c r="AB123" s="181"/>
      <c r="AC123" s="181"/>
      <c r="AE123" s="181"/>
      <c r="AF123" s="181"/>
      <c r="AJ123" s="181"/>
    </row>
    <row r="124" spans="1:36">
      <c r="A124" s="385">
        <v>119</v>
      </c>
      <c r="B124" s="321">
        <v>3404025</v>
      </c>
      <c r="C124" s="394" t="s">
        <v>82</v>
      </c>
      <c r="D124" s="395">
        <v>42916</v>
      </c>
      <c r="E124" s="324">
        <v>6</v>
      </c>
      <c r="F124" s="324" t="s">
        <v>214</v>
      </c>
      <c r="G124" s="396">
        <v>0</v>
      </c>
      <c r="H124" s="397">
        <v>0</v>
      </c>
      <c r="I124" s="366"/>
      <c r="J124" s="398">
        <v>0</v>
      </c>
      <c r="K124" s="396">
        <v>0</v>
      </c>
      <c r="L124" s="397">
        <v>0</v>
      </c>
      <c r="M124" s="182"/>
      <c r="X124" s="181"/>
      <c r="Y124" s="181"/>
      <c r="Z124" s="181"/>
      <c r="AA124" s="181"/>
      <c r="AB124" s="181"/>
      <c r="AC124" s="181"/>
      <c r="AE124" s="181"/>
      <c r="AF124" s="181"/>
      <c r="AJ124" s="181"/>
    </row>
    <row r="125" spans="1:36">
      <c r="A125" s="385">
        <v>120</v>
      </c>
      <c r="B125" s="311">
        <v>3404026</v>
      </c>
      <c r="C125" s="391" t="s">
        <v>83</v>
      </c>
      <c r="D125" s="336">
        <v>42916</v>
      </c>
      <c r="E125" s="313">
        <v>6</v>
      </c>
      <c r="F125" s="313" t="s">
        <v>214</v>
      </c>
      <c r="G125" s="366">
        <v>0</v>
      </c>
      <c r="H125" s="392">
        <v>0</v>
      </c>
      <c r="I125" s="366"/>
      <c r="J125" s="393">
        <v>0</v>
      </c>
      <c r="K125" s="366">
        <v>0</v>
      </c>
      <c r="L125" s="392">
        <v>0</v>
      </c>
      <c r="M125" s="182"/>
      <c r="X125" s="181"/>
      <c r="Y125" s="181"/>
      <c r="Z125" s="181"/>
      <c r="AA125" s="181"/>
      <c r="AB125" s="181"/>
      <c r="AC125" s="181"/>
      <c r="AE125" s="181"/>
      <c r="AF125" s="181"/>
      <c r="AJ125" s="181"/>
    </row>
    <row r="126" spans="1:36">
      <c r="A126" s="385">
        <v>121</v>
      </c>
      <c r="B126" s="311">
        <v>3404027</v>
      </c>
      <c r="C126" s="391" t="s">
        <v>455</v>
      </c>
      <c r="D126" s="336">
        <v>42916</v>
      </c>
      <c r="E126" s="313">
        <v>6</v>
      </c>
      <c r="F126" s="313" t="s">
        <v>214</v>
      </c>
      <c r="G126" s="366">
        <v>0</v>
      </c>
      <c r="H126" s="392">
        <v>0</v>
      </c>
      <c r="I126" s="366"/>
      <c r="J126" s="393">
        <v>0</v>
      </c>
      <c r="K126" s="366">
        <v>0</v>
      </c>
      <c r="L126" s="392">
        <v>0</v>
      </c>
      <c r="M126" s="182"/>
      <c r="X126" s="181"/>
      <c r="Y126" s="181"/>
      <c r="Z126" s="181"/>
      <c r="AA126" s="181"/>
      <c r="AB126" s="181"/>
      <c r="AC126" s="181"/>
      <c r="AE126" s="181"/>
      <c r="AF126" s="181"/>
      <c r="AJ126" s="181"/>
    </row>
    <row r="127" spans="1:36">
      <c r="A127" s="385">
        <v>122</v>
      </c>
      <c r="B127" s="311">
        <v>3404029</v>
      </c>
      <c r="C127" s="391" t="s">
        <v>473</v>
      </c>
      <c r="D127" s="336" t="s">
        <v>612</v>
      </c>
      <c r="E127" s="313">
        <v>6</v>
      </c>
      <c r="F127" s="313" t="s">
        <v>214</v>
      </c>
      <c r="G127" s="366">
        <v>0</v>
      </c>
      <c r="H127" s="392">
        <v>0</v>
      </c>
      <c r="I127" s="366"/>
      <c r="J127" s="393">
        <v>0</v>
      </c>
      <c r="K127" s="366">
        <v>0</v>
      </c>
      <c r="L127" s="392">
        <v>0</v>
      </c>
      <c r="M127" s="182"/>
      <c r="X127" s="181"/>
      <c r="Y127" s="181"/>
      <c r="Z127" s="181"/>
      <c r="AA127" s="181"/>
      <c r="AB127" s="181"/>
      <c r="AC127" s="181"/>
      <c r="AE127" s="181"/>
      <c r="AF127" s="181"/>
      <c r="AJ127" s="181"/>
    </row>
    <row r="128" spans="1:36">
      <c r="A128" s="385">
        <v>123</v>
      </c>
      <c r="B128" s="311">
        <v>3404028</v>
      </c>
      <c r="C128" s="391" t="s">
        <v>599</v>
      </c>
      <c r="D128" s="336" t="s">
        <v>612</v>
      </c>
      <c r="E128" s="313">
        <v>6</v>
      </c>
      <c r="F128" s="313" t="s">
        <v>214</v>
      </c>
      <c r="G128" s="366">
        <v>0</v>
      </c>
      <c r="H128" s="392">
        <v>0</v>
      </c>
      <c r="I128" s="366"/>
      <c r="J128" s="393">
        <v>0</v>
      </c>
      <c r="K128" s="366">
        <v>0</v>
      </c>
      <c r="L128" s="392">
        <v>0</v>
      </c>
      <c r="M128" s="182"/>
      <c r="X128" s="181"/>
      <c r="Y128" s="181"/>
      <c r="Z128" s="181"/>
      <c r="AA128" s="181"/>
      <c r="AB128" s="181"/>
      <c r="AC128" s="181"/>
      <c r="AE128" s="181"/>
      <c r="AF128" s="181"/>
      <c r="AJ128" s="181"/>
    </row>
    <row r="129" spans="1:36">
      <c r="A129" s="385">
        <v>124</v>
      </c>
      <c r="B129" s="321">
        <v>3404030</v>
      </c>
      <c r="C129" s="394" t="s">
        <v>474</v>
      </c>
      <c r="D129" s="395" t="s">
        <v>612</v>
      </c>
      <c r="E129" s="324">
        <v>6</v>
      </c>
      <c r="F129" s="324" t="s">
        <v>214</v>
      </c>
      <c r="G129" s="396">
        <v>0</v>
      </c>
      <c r="H129" s="397">
        <v>0</v>
      </c>
      <c r="I129" s="366"/>
      <c r="J129" s="398">
        <v>0</v>
      </c>
      <c r="K129" s="396">
        <v>0</v>
      </c>
      <c r="L129" s="397">
        <v>0</v>
      </c>
      <c r="M129" s="182"/>
      <c r="X129" s="181"/>
      <c r="Y129" s="181"/>
      <c r="Z129" s="181"/>
      <c r="AA129" s="181"/>
      <c r="AB129" s="181"/>
      <c r="AC129" s="181"/>
      <c r="AE129" s="181"/>
      <c r="AF129" s="181"/>
      <c r="AJ129" s="181"/>
    </row>
    <row r="130" spans="1:36">
      <c r="A130" s="385">
        <v>125</v>
      </c>
      <c r="B130" s="321"/>
      <c r="C130" s="394"/>
      <c r="D130" s="395"/>
      <c r="E130" s="324"/>
      <c r="F130" s="324"/>
      <c r="G130" s="399"/>
      <c r="H130" s="400"/>
      <c r="I130" s="366"/>
      <c r="J130" s="401"/>
      <c r="K130" s="399"/>
      <c r="L130" s="400"/>
      <c r="M130" s="182"/>
      <c r="X130" s="181"/>
      <c r="Y130" s="181"/>
      <c r="Z130" s="181"/>
      <c r="AA130" s="181"/>
      <c r="AB130" s="181"/>
      <c r="AC130" s="181"/>
      <c r="AE130" s="181"/>
      <c r="AF130" s="181"/>
      <c r="AJ130" s="181"/>
    </row>
    <row r="131" spans="1:36">
      <c r="A131" s="385"/>
      <c r="B131" s="402"/>
      <c r="C131" s="403" t="s">
        <v>352</v>
      </c>
      <c r="D131" s="404"/>
      <c r="E131" s="18"/>
      <c r="F131" s="18"/>
      <c r="G131" s="19">
        <v>1143754995.0473075</v>
      </c>
      <c r="H131" s="19">
        <v>121333980.66452169</v>
      </c>
      <c r="I131" s="366"/>
      <c r="J131" s="19">
        <v>360032728.03212738</v>
      </c>
      <c r="K131" s="19">
        <v>44049948.939266279</v>
      </c>
      <c r="L131" s="19">
        <v>165383929.60378793</v>
      </c>
      <c r="M131" s="182"/>
      <c r="X131" s="181"/>
      <c r="Y131" s="181"/>
      <c r="Z131" s="181"/>
      <c r="AA131" s="181"/>
      <c r="AB131" s="181"/>
      <c r="AC131" s="181"/>
      <c r="AE131" s="181"/>
      <c r="AF131" s="181"/>
      <c r="AJ131" s="181"/>
    </row>
    <row r="132" spans="1:36">
      <c r="A132" s="385"/>
      <c r="G132" s="407"/>
      <c r="I132" s="366"/>
      <c r="K132" s="408"/>
      <c r="M132" s="182"/>
      <c r="X132" s="181"/>
      <c r="Y132" s="181"/>
      <c r="Z132" s="181"/>
      <c r="AA132" s="181"/>
      <c r="AB132" s="181"/>
      <c r="AC132" s="181"/>
      <c r="AE132" s="181"/>
      <c r="AF132" s="181"/>
      <c r="AJ132" s="181"/>
    </row>
    <row r="133" spans="1:36">
      <c r="A133" s="385"/>
      <c r="E133" s="381"/>
      <c r="F133" s="18" t="s">
        <v>216</v>
      </c>
      <c r="G133" s="63">
        <v>6313244.5680044815</v>
      </c>
      <c r="H133" s="63">
        <v>0</v>
      </c>
      <c r="I133" s="63"/>
      <c r="J133" s="63">
        <v>0</v>
      </c>
      <c r="K133" s="63">
        <v>0</v>
      </c>
      <c r="L133" s="63">
        <v>0</v>
      </c>
      <c r="M133" s="182"/>
      <c r="X133" s="181"/>
      <c r="Y133" s="181"/>
      <c r="Z133" s="181"/>
      <c r="AA133" s="181"/>
      <c r="AB133" s="181"/>
      <c r="AC133" s="181"/>
      <c r="AE133" s="181"/>
      <c r="AF133" s="181"/>
      <c r="AJ133" s="181"/>
    </row>
    <row r="134" spans="1:36">
      <c r="A134" s="385"/>
      <c r="E134" s="381"/>
      <c r="F134" s="18" t="s">
        <v>213</v>
      </c>
      <c r="G134" s="63">
        <v>555910905.5738883</v>
      </c>
      <c r="H134" s="63">
        <v>0</v>
      </c>
      <c r="I134" s="63"/>
      <c r="J134" s="63">
        <v>193526200.62680057</v>
      </c>
      <c r="K134" s="63">
        <v>0</v>
      </c>
      <c r="L134" s="63">
        <v>0</v>
      </c>
      <c r="M134" s="189"/>
      <c r="N134" s="210"/>
      <c r="O134" s="210"/>
      <c r="Q134" s="211"/>
      <c r="R134" s="211"/>
      <c r="S134" s="211"/>
      <c r="T134" s="211"/>
      <c r="U134" s="211"/>
      <c r="V134" s="211"/>
      <c r="W134" s="211"/>
      <c r="X134" s="211"/>
      <c r="Y134" s="211"/>
      <c r="Z134" s="181"/>
      <c r="AA134" s="211"/>
      <c r="AB134" s="211"/>
      <c r="AC134" s="211"/>
      <c r="AD134" s="211"/>
      <c r="AE134" s="211"/>
      <c r="AF134" s="211"/>
      <c r="AG134" s="211"/>
      <c r="AH134" s="211"/>
      <c r="AI134" s="211"/>
      <c r="AJ134" s="211"/>
    </row>
    <row r="135" spans="1:36">
      <c r="A135" s="385"/>
      <c r="E135" s="381"/>
      <c r="F135" s="18" t="s">
        <v>212</v>
      </c>
      <c r="G135" s="63">
        <v>363114762.43865198</v>
      </c>
      <c r="H135" s="63">
        <v>119246887.98485334</v>
      </c>
      <c r="I135" s="63"/>
      <c r="J135" s="63">
        <v>133487415.50892045</v>
      </c>
      <c r="K135" s="63">
        <v>43837267.253129475</v>
      </c>
      <c r="L135" s="63">
        <v>163084155.23798278</v>
      </c>
      <c r="M135" s="182"/>
      <c r="X135" s="181"/>
      <c r="Y135" s="181"/>
      <c r="Z135" s="181"/>
      <c r="AA135" s="181"/>
      <c r="AB135" s="181"/>
      <c r="AC135" s="181"/>
      <c r="AE135" s="181"/>
      <c r="AF135" s="181"/>
      <c r="AJ135" s="181"/>
    </row>
    <row r="136" spans="1:36">
      <c r="A136" s="385"/>
      <c r="E136" s="381"/>
      <c r="F136" s="18" t="s">
        <v>217</v>
      </c>
      <c r="G136" s="63">
        <v>6384847.5677276067</v>
      </c>
      <c r="H136" s="63">
        <v>0</v>
      </c>
      <c r="I136" s="63"/>
      <c r="J136" s="63">
        <v>0</v>
      </c>
      <c r="K136" s="63">
        <v>0</v>
      </c>
      <c r="L136" s="63">
        <v>0</v>
      </c>
      <c r="M136" s="182"/>
      <c r="Q136" s="12"/>
      <c r="R136" s="12"/>
      <c r="S136" s="12"/>
      <c r="T136" s="12"/>
      <c r="U136" s="12"/>
      <c r="V136" s="12"/>
      <c r="W136" s="12"/>
      <c r="X136" s="12"/>
      <c r="Y136" s="12"/>
      <c r="Z136" s="181"/>
      <c r="AA136" s="12"/>
      <c r="AB136" s="12"/>
      <c r="AC136" s="12"/>
      <c r="AD136" s="12"/>
      <c r="AE136" s="12"/>
      <c r="AF136" s="12"/>
      <c r="AG136" s="12"/>
      <c r="AH136" s="12"/>
      <c r="AI136" s="12"/>
      <c r="AJ136" s="12"/>
    </row>
    <row r="137" spans="1:36">
      <c r="A137" s="385"/>
      <c r="E137" s="381"/>
      <c r="F137" s="18" t="s">
        <v>214</v>
      </c>
      <c r="G137" s="63">
        <v>108206154.48232825</v>
      </c>
      <c r="H137" s="63">
        <v>0</v>
      </c>
      <c r="I137" s="63"/>
      <c r="J137" s="63">
        <v>31060977.020287871</v>
      </c>
      <c r="K137" s="63">
        <v>0</v>
      </c>
      <c r="L137" s="63">
        <v>0</v>
      </c>
      <c r="M137" s="182"/>
      <c r="Q137" s="12"/>
      <c r="R137" s="12"/>
      <c r="S137" s="12"/>
      <c r="T137" s="12"/>
      <c r="U137" s="12"/>
      <c r="V137" s="12"/>
      <c r="W137" s="12"/>
      <c r="X137" s="12"/>
      <c r="Y137" s="12"/>
      <c r="Z137" s="181"/>
      <c r="AA137" s="12"/>
      <c r="AB137" s="12"/>
      <c r="AC137" s="12"/>
      <c r="AD137" s="12"/>
      <c r="AE137" s="12"/>
      <c r="AF137" s="12"/>
      <c r="AG137" s="12"/>
      <c r="AH137" s="12"/>
      <c r="AI137" s="12"/>
      <c r="AJ137" s="12"/>
    </row>
    <row r="138" spans="1:36">
      <c r="A138" s="385"/>
      <c r="E138" s="381"/>
      <c r="F138" s="18" t="s">
        <v>218</v>
      </c>
      <c r="G138" s="63">
        <v>4785757.0555441817</v>
      </c>
      <c r="H138" s="63">
        <v>0</v>
      </c>
      <c r="I138" s="63"/>
      <c r="J138" s="63">
        <v>1250658.7435611922</v>
      </c>
      <c r="K138" s="63">
        <v>0</v>
      </c>
      <c r="L138" s="63">
        <v>0</v>
      </c>
      <c r="M138" s="182"/>
      <c r="Q138" s="12"/>
      <c r="R138" s="12"/>
      <c r="S138" s="12"/>
      <c r="T138" s="12"/>
      <c r="U138" s="12"/>
      <c r="V138" s="12"/>
      <c r="W138" s="12"/>
      <c r="X138" s="12"/>
      <c r="Y138" s="12"/>
      <c r="Z138" s="181"/>
      <c r="AA138" s="12"/>
      <c r="AB138" s="12"/>
      <c r="AC138" s="12"/>
      <c r="AD138" s="12"/>
      <c r="AE138" s="12"/>
      <c r="AF138" s="12"/>
      <c r="AG138" s="12"/>
      <c r="AH138" s="12"/>
      <c r="AI138" s="12"/>
      <c r="AJ138" s="12"/>
    </row>
    <row r="139" spans="1:36">
      <c r="A139" s="385"/>
      <c r="E139" s="381"/>
      <c r="F139" s="18" t="s">
        <v>221</v>
      </c>
      <c r="G139" s="63">
        <v>0</v>
      </c>
      <c r="H139" s="63">
        <v>0</v>
      </c>
      <c r="I139" s="63"/>
      <c r="J139" s="63">
        <v>0</v>
      </c>
      <c r="K139" s="63">
        <v>0</v>
      </c>
      <c r="L139" s="63">
        <v>0</v>
      </c>
      <c r="Q139" s="12"/>
      <c r="R139" s="12"/>
      <c r="S139" s="12"/>
      <c r="T139" s="12"/>
      <c r="U139" s="12"/>
      <c r="V139" s="12"/>
      <c r="W139" s="12"/>
      <c r="X139" s="12"/>
      <c r="Y139" s="12"/>
      <c r="Z139" s="181"/>
      <c r="AA139" s="12"/>
      <c r="AB139" s="12"/>
      <c r="AC139" s="12"/>
      <c r="AD139" s="12"/>
      <c r="AE139" s="12"/>
      <c r="AF139" s="12"/>
      <c r="AG139" s="12"/>
      <c r="AH139" s="12"/>
      <c r="AI139" s="12"/>
      <c r="AJ139" s="12"/>
    </row>
    <row r="140" spans="1:36">
      <c r="A140" s="385"/>
      <c r="E140" s="381"/>
      <c r="F140" s="18" t="s">
        <v>219</v>
      </c>
      <c r="G140" s="63">
        <v>1645546.3196000438</v>
      </c>
      <c r="H140" s="63">
        <v>0</v>
      </c>
      <c r="I140" s="63"/>
      <c r="J140" s="63">
        <v>59846.150411185874</v>
      </c>
      <c r="K140" s="63">
        <v>0</v>
      </c>
      <c r="L140" s="63">
        <v>0</v>
      </c>
      <c r="Q140" s="12"/>
      <c r="R140" s="12"/>
      <c r="S140" s="12"/>
      <c r="T140" s="12"/>
      <c r="U140" s="12"/>
      <c r="V140" s="12"/>
      <c r="W140" s="12"/>
      <c r="X140" s="12"/>
      <c r="Y140" s="12"/>
      <c r="Z140" s="181"/>
      <c r="AA140" s="12"/>
      <c r="AB140" s="12"/>
      <c r="AC140" s="12"/>
      <c r="AD140" s="12"/>
      <c r="AE140" s="12"/>
      <c r="AF140" s="12"/>
      <c r="AG140" s="12"/>
      <c r="AH140" s="12"/>
      <c r="AI140" s="12"/>
      <c r="AJ140" s="12"/>
    </row>
    <row r="141" spans="1:36">
      <c r="A141" s="385"/>
      <c r="E141" s="381"/>
      <c r="F141" s="18" t="s">
        <v>480</v>
      </c>
      <c r="G141" s="63">
        <v>0</v>
      </c>
      <c r="H141" s="63">
        <v>0</v>
      </c>
      <c r="I141" s="63"/>
      <c r="J141" s="63">
        <v>0</v>
      </c>
      <c r="K141" s="63">
        <v>0</v>
      </c>
      <c r="L141" s="63">
        <v>0</v>
      </c>
      <c r="Q141" s="12"/>
      <c r="R141" s="12"/>
      <c r="S141" s="12"/>
      <c r="T141" s="12"/>
      <c r="U141" s="12"/>
      <c r="V141" s="12"/>
      <c r="W141" s="12"/>
      <c r="X141" s="12"/>
      <c r="Y141" s="12"/>
      <c r="Z141" s="181"/>
      <c r="AA141" s="12"/>
      <c r="AB141" s="12"/>
      <c r="AC141" s="12"/>
      <c r="AD141" s="12"/>
      <c r="AE141" s="12"/>
      <c r="AF141" s="12"/>
      <c r="AG141" s="12"/>
      <c r="AH141" s="12"/>
      <c r="AI141" s="12"/>
      <c r="AJ141" s="12"/>
    </row>
    <row r="142" spans="1:36">
      <c r="A142" s="385"/>
      <c r="E142" s="381"/>
      <c r="F142" s="18" t="s">
        <v>215</v>
      </c>
      <c r="G142" s="63">
        <v>91038440.014557093</v>
      </c>
      <c r="H142" s="63">
        <v>0</v>
      </c>
      <c r="I142" s="63"/>
      <c r="J142" s="63">
        <v>0</v>
      </c>
      <c r="K142" s="63">
        <v>0</v>
      </c>
      <c r="L142" s="63">
        <v>0</v>
      </c>
      <c r="Q142" s="12"/>
      <c r="R142" s="12"/>
      <c r="S142" s="12"/>
      <c r="T142" s="12"/>
      <c r="U142" s="12"/>
      <c r="V142" s="12"/>
      <c r="W142" s="12"/>
      <c r="X142" s="12"/>
      <c r="Y142" s="12"/>
      <c r="Z142" s="181"/>
      <c r="AA142" s="12"/>
      <c r="AB142" s="12"/>
      <c r="AC142" s="12"/>
      <c r="AD142" s="12"/>
      <c r="AE142" s="12"/>
      <c r="AF142" s="12"/>
      <c r="AG142" s="12"/>
      <c r="AH142" s="12"/>
      <c r="AI142" s="12"/>
      <c r="AJ142" s="12"/>
    </row>
    <row r="143" spans="1:36">
      <c r="A143" s="385"/>
      <c r="E143" s="381"/>
      <c r="F143" s="18" t="s">
        <v>220</v>
      </c>
      <c r="G143" s="63">
        <v>6355337.0270047393</v>
      </c>
      <c r="H143" s="63">
        <v>2087092.6796683564</v>
      </c>
      <c r="I143" s="63"/>
      <c r="J143" s="63">
        <v>647629.98214617826</v>
      </c>
      <c r="K143" s="63">
        <v>212681.68613680496</v>
      </c>
      <c r="L143" s="63">
        <v>2299774.3658051612</v>
      </c>
      <c r="Q143" s="12"/>
      <c r="R143" s="12"/>
      <c r="S143" s="12"/>
      <c r="T143" s="12"/>
      <c r="U143" s="12"/>
      <c r="V143" s="12"/>
      <c r="W143" s="12"/>
      <c r="X143" s="12"/>
      <c r="Y143" s="12"/>
      <c r="Z143" s="181"/>
      <c r="AA143" s="12"/>
      <c r="AB143" s="12"/>
      <c r="AC143" s="12"/>
      <c r="AD143" s="12"/>
      <c r="AE143" s="12"/>
      <c r="AF143" s="12"/>
      <c r="AG143" s="12"/>
      <c r="AH143" s="12"/>
      <c r="AI143" s="12"/>
      <c r="AJ143" s="12"/>
    </row>
    <row r="144" spans="1:36">
      <c r="E144" s="18"/>
      <c r="F144" s="114"/>
      <c r="G144" s="343">
        <v>1143754995.0473065</v>
      </c>
      <c r="H144" s="343">
        <v>121333980.66452169</v>
      </c>
      <c r="I144" s="343"/>
      <c r="J144" s="343">
        <v>360032728.0321275</v>
      </c>
      <c r="K144" s="343">
        <v>44049948.939266279</v>
      </c>
      <c r="L144" s="343">
        <v>165383929.60378793</v>
      </c>
      <c r="Q144" s="12"/>
      <c r="R144" s="12"/>
      <c r="S144" s="12"/>
      <c r="T144" s="12"/>
      <c r="U144" s="12"/>
      <c r="V144" s="12"/>
      <c r="W144" s="12"/>
      <c r="X144" s="12"/>
      <c r="Y144" s="12"/>
      <c r="Z144" s="181"/>
      <c r="AA144" s="12"/>
      <c r="AB144" s="12"/>
      <c r="AC144" s="12"/>
      <c r="AD144" s="12"/>
      <c r="AE144" s="12"/>
      <c r="AF144" s="12"/>
      <c r="AG144" s="12"/>
      <c r="AH144" s="12"/>
      <c r="AI144" s="12"/>
      <c r="AJ144" s="12"/>
    </row>
    <row r="145" spans="1:36">
      <c r="E145" s="18"/>
      <c r="F145" s="114"/>
      <c r="G145" s="410">
        <v>0</v>
      </c>
      <c r="H145" s="410">
        <v>0</v>
      </c>
      <c r="I145" s="410">
        <v>0</v>
      </c>
      <c r="J145" s="410">
        <v>0</v>
      </c>
      <c r="K145" s="410">
        <v>0</v>
      </c>
      <c r="L145" s="410">
        <v>0</v>
      </c>
      <c r="Q145" s="12"/>
      <c r="R145" s="12"/>
      <c r="S145" s="12"/>
      <c r="T145" s="12"/>
      <c r="U145" s="12"/>
      <c r="V145" s="12"/>
      <c r="W145" s="12"/>
      <c r="X145" s="12"/>
      <c r="Y145" s="12"/>
      <c r="Z145" s="181"/>
      <c r="AA145" s="12"/>
      <c r="AB145" s="12"/>
      <c r="AC145" s="12"/>
      <c r="AD145" s="12"/>
      <c r="AE145" s="12"/>
      <c r="AF145" s="12"/>
      <c r="AG145" s="12"/>
      <c r="AH145" s="12"/>
      <c r="AI145" s="12"/>
      <c r="AJ145" s="12"/>
    </row>
    <row r="146" spans="1:36">
      <c r="E146" s="18"/>
      <c r="F146" s="114"/>
      <c r="G146" s="410"/>
      <c r="H146" s="410"/>
      <c r="I146" s="410"/>
      <c r="J146" s="410"/>
      <c r="K146" s="410"/>
      <c r="L146" s="410"/>
      <c r="Q146" s="12"/>
      <c r="R146" s="12"/>
      <c r="S146" s="12"/>
      <c r="T146" s="12"/>
      <c r="U146" s="12"/>
      <c r="V146" s="12"/>
      <c r="W146" s="12"/>
      <c r="X146" s="12"/>
      <c r="Y146" s="12"/>
      <c r="Z146" s="181"/>
      <c r="AA146" s="12"/>
      <c r="AB146" s="12"/>
      <c r="AC146" s="12"/>
      <c r="AD146" s="12"/>
      <c r="AE146" s="12"/>
      <c r="AF146" s="12"/>
      <c r="AG146" s="12"/>
      <c r="AH146" s="12"/>
      <c r="AI146" s="12"/>
      <c r="AJ146" s="12"/>
    </row>
    <row r="147" spans="1:36">
      <c r="B147" s="411" t="s">
        <v>206</v>
      </c>
      <c r="D147" s="412"/>
      <c r="G147" s="413">
        <v>369470099.4656567</v>
      </c>
      <c r="H147" s="413">
        <v>121333980.66452169</v>
      </c>
      <c r="I147" s="413"/>
      <c r="J147" s="413">
        <v>134135045.49106662</v>
      </c>
      <c r="K147" s="413">
        <v>44049948.939266279</v>
      </c>
      <c r="L147" s="413">
        <v>165383929.60378793</v>
      </c>
      <c r="Q147" s="130"/>
      <c r="R147" s="130"/>
      <c r="S147" s="130"/>
      <c r="T147" s="130"/>
      <c r="U147" s="130"/>
      <c r="V147" s="130"/>
      <c r="W147" s="130"/>
      <c r="X147" s="130"/>
      <c r="Y147" s="130"/>
      <c r="Z147" s="181"/>
      <c r="AA147" s="130"/>
      <c r="AB147" s="130"/>
      <c r="AC147" s="130"/>
      <c r="AD147" s="130"/>
      <c r="AE147" s="130"/>
      <c r="AF147" s="130"/>
      <c r="AG147" s="130"/>
      <c r="AH147" s="130"/>
      <c r="AI147" s="130"/>
      <c r="AJ147" s="130"/>
    </row>
    <row r="148" spans="1:36">
      <c r="B148" s="411" t="s">
        <v>353</v>
      </c>
      <c r="D148" s="412"/>
      <c r="G148" s="413"/>
      <c r="H148" s="413"/>
      <c r="I148" s="413"/>
      <c r="J148" s="413"/>
      <c r="K148" s="413">
        <v>0</v>
      </c>
      <c r="L148" s="413">
        <v>0</v>
      </c>
      <c r="X148" s="181"/>
      <c r="Y148" s="181"/>
      <c r="Z148" s="181"/>
      <c r="AA148" s="181"/>
      <c r="AB148" s="181"/>
      <c r="AC148" s="181"/>
      <c r="AE148" s="181"/>
      <c r="AF148" s="181"/>
      <c r="AJ148" s="181"/>
    </row>
    <row r="149" spans="1:36" ht="15" thickBot="1">
      <c r="B149" s="414" t="s">
        <v>207</v>
      </c>
      <c r="C149" s="415"/>
      <c r="D149" s="416"/>
      <c r="E149" s="415"/>
      <c r="F149" s="415"/>
      <c r="G149" s="413">
        <v>6384847.5677276067</v>
      </c>
      <c r="H149" s="413">
        <v>0</v>
      </c>
      <c r="I149" s="413">
        <v>0</v>
      </c>
      <c r="J149" s="413">
        <v>0</v>
      </c>
      <c r="K149" s="413">
        <v>0</v>
      </c>
      <c r="L149" s="413">
        <v>0</v>
      </c>
      <c r="X149" s="181"/>
      <c r="Y149" s="181"/>
      <c r="Z149" s="181"/>
      <c r="AA149" s="181"/>
      <c r="AB149" s="181"/>
      <c r="AC149" s="181"/>
      <c r="AE149" s="181"/>
      <c r="AF149" s="181"/>
      <c r="AJ149" s="181"/>
    </row>
    <row r="150" spans="1:36" ht="15" thickTop="1">
      <c r="A150" s="417"/>
      <c r="B150" s="411" t="s">
        <v>208</v>
      </c>
      <c r="C150" s="381"/>
      <c r="D150" s="412"/>
      <c r="E150" s="381"/>
      <c r="F150" s="381"/>
      <c r="G150" s="413">
        <v>375854947.03338432</v>
      </c>
      <c r="H150" s="413">
        <v>121333980.66452169</v>
      </c>
      <c r="I150" s="413"/>
      <c r="J150" s="413">
        <v>134135045.49106662</v>
      </c>
      <c r="K150" s="413">
        <v>44049948.939266279</v>
      </c>
      <c r="L150" s="413">
        <v>165383929.60378793</v>
      </c>
      <c r="S150" s="212"/>
      <c r="V150" s="212"/>
      <c r="X150" s="181"/>
      <c r="Y150" s="181"/>
      <c r="Z150" s="181"/>
      <c r="AA150" s="181"/>
      <c r="AB150" s="181"/>
      <c r="AC150" s="181"/>
      <c r="AE150" s="181"/>
      <c r="AF150" s="181"/>
      <c r="AJ150" s="181"/>
    </row>
    <row r="151" spans="1:36">
      <c r="S151" s="212"/>
      <c r="V151" s="212"/>
      <c r="X151" s="181"/>
      <c r="Y151" s="181"/>
      <c r="Z151" s="181"/>
      <c r="AA151" s="181"/>
      <c r="AB151" s="181"/>
      <c r="AC151" s="181"/>
      <c r="AE151" s="181"/>
      <c r="AF151" s="181"/>
      <c r="AJ151" s="181"/>
    </row>
    <row r="152" spans="1:36" s="190" customFormat="1">
      <c r="A152" s="409"/>
      <c r="B152" s="405"/>
      <c r="C152" s="101" t="s">
        <v>205</v>
      </c>
      <c r="D152" s="406"/>
      <c r="E152" s="101"/>
      <c r="F152" s="101"/>
      <c r="G152" s="410">
        <v>1143754995.0473065</v>
      </c>
      <c r="H152" s="101"/>
      <c r="I152" s="101"/>
      <c r="J152" s="410">
        <v>360032728.0321275</v>
      </c>
      <c r="K152" s="101"/>
      <c r="L152" s="101"/>
      <c r="M152" s="19"/>
      <c r="N152" s="63"/>
      <c r="O152" s="63"/>
      <c r="P152" s="63"/>
      <c r="Q152" s="63"/>
      <c r="R152" s="63"/>
      <c r="S152" s="212"/>
      <c r="T152" s="63"/>
      <c r="U152" s="63"/>
      <c r="V152" s="212"/>
      <c r="W152" s="63"/>
      <c r="X152" s="63"/>
      <c r="Y152" s="63"/>
      <c r="Z152" s="63"/>
      <c r="AA152" s="63"/>
      <c r="AB152" s="63"/>
      <c r="AC152" s="63"/>
      <c r="AD152" s="63"/>
      <c r="AE152" s="63"/>
      <c r="AF152" s="63"/>
      <c r="AG152" s="63"/>
      <c r="AH152" s="63"/>
      <c r="AI152" s="63"/>
      <c r="AJ152" s="63"/>
    </row>
    <row r="153" spans="1:36">
      <c r="G153" s="410">
        <v>0</v>
      </c>
      <c r="J153" s="410">
        <v>0</v>
      </c>
      <c r="S153" s="213"/>
      <c r="V153" s="213"/>
      <c r="X153" s="181"/>
      <c r="Y153" s="181"/>
      <c r="Z153" s="181"/>
      <c r="AA153" s="181"/>
      <c r="AB153" s="181"/>
      <c r="AC153" s="181"/>
      <c r="AE153" s="181"/>
      <c r="AF153" s="181"/>
      <c r="AJ153" s="181"/>
    </row>
    <row r="154" spans="1:36" s="190" customFormat="1" ht="13">
      <c r="A154" s="409"/>
      <c r="B154" s="405"/>
      <c r="C154" s="101"/>
      <c r="D154" s="406"/>
      <c r="E154" s="101"/>
      <c r="F154" s="101"/>
      <c r="G154" s="101"/>
      <c r="H154" s="101"/>
      <c r="I154" s="101"/>
      <c r="J154" s="101"/>
      <c r="K154" s="101"/>
      <c r="L154" s="101"/>
      <c r="M154" s="19"/>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row>
    <row r="155" spans="1:36" s="190" customFormat="1" ht="13">
      <c r="A155" s="409"/>
      <c r="B155" s="405"/>
      <c r="C155" s="101"/>
      <c r="D155" s="406"/>
      <c r="E155" s="101"/>
      <c r="F155" s="101"/>
      <c r="G155" s="101"/>
      <c r="H155" s="101"/>
      <c r="I155" s="101"/>
      <c r="J155" s="101"/>
      <c r="K155" s="101"/>
      <c r="L155" s="101"/>
      <c r="M155" s="19"/>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row>
    <row r="156" spans="1:36" s="190" customFormat="1" ht="13">
      <c r="A156" s="409"/>
      <c r="B156" s="405"/>
      <c r="C156" s="101"/>
      <c r="D156" s="406"/>
      <c r="E156" s="101"/>
      <c r="F156" s="101"/>
      <c r="G156" s="101"/>
      <c r="H156" s="101"/>
      <c r="I156" s="101"/>
      <c r="J156" s="101"/>
      <c r="K156" s="101"/>
      <c r="L156" s="101"/>
      <c r="M156" s="19"/>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row>
    <row r="157" spans="1:36" s="190" customFormat="1" ht="13">
      <c r="A157" s="409"/>
      <c r="B157" s="405"/>
      <c r="C157" s="101"/>
      <c r="D157" s="406"/>
      <c r="E157" s="101"/>
      <c r="F157" s="101"/>
      <c r="G157" s="101"/>
      <c r="H157" s="101"/>
      <c r="I157" s="101"/>
      <c r="J157" s="101"/>
      <c r="K157" s="101"/>
      <c r="L157" s="101"/>
      <c r="M157" s="19"/>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row>
    <row r="158" spans="1:36" s="190" customFormat="1" ht="13">
      <c r="A158" s="409"/>
      <c r="B158" s="405"/>
      <c r="C158" s="101"/>
      <c r="D158" s="406"/>
      <c r="E158" s="101"/>
      <c r="F158" s="101"/>
      <c r="G158" s="410"/>
      <c r="H158" s="410"/>
      <c r="I158" s="410"/>
      <c r="J158" s="101"/>
      <c r="K158" s="101"/>
      <c r="L158" s="101"/>
      <c r="M158" s="19"/>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row>
    <row r="159" spans="1:36" s="190" customFormat="1" ht="13">
      <c r="A159" s="409"/>
      <c r="B159" s="405"/>
      <c r="C159" s="101"/>
      <c r="D159" s="406"/>
      <c r="E159" s="101"/>
      <c r="F159" s="101"/>
      <c r="G159" s="410"/>
      <c r="H159" s="410"/>
      <c r="I159" s="410"/>
      <c r="J159" s="101"/>
      <c r="K159" s="101"/>
      <c r="L159" s="101"/>
      <c r="M159" s="19"/>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row>
    <row r="160" spans="1:36" s="190" customFormat="1" ht="13">
      <c r="A160" s="409"/>
      <c r="B160" s="405"/>
      <c r="C160" s="101"/>
      <c r="D160" s="406"/>
      <c r="E160" s="101"/>
      <c r="F160" s="101"/>
      <c r="G160" s="101"/>
      <c r="H160" s="101"/>
      <c r="I160" s="101"/>
      <c r="J160" s="101"/>
      <c r="K160" s="101"/>
      <c r="L160" s="101"/>
      <c r="M160" s="19"/>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row>
    <row r="161" spans="12:36">
      <c r="X161" s="181"/>
      <c r="Y161" s="181"/>
      <c r="Z161" s="181"/>
      <c r="AA161" s="181"/>
      <c r="AB161" s="181"/>
      <c r="AC161" s="181"/>
      <c r="AE161" s="181"/>
      <c r="AF161" s="181"/>
      <c r="AJ161" s="181"/>
    </row>
    <row r="162" spans="12:36">
      <c r="X162" s="181"/>
      <c r="Y162" s="181"/>
      <c r="Z162" s="181"/>
      <c r="AA162" s="181"/>
      <c r="AB162" s="181"/>
      <c r="AC162" s="181"/>
      <c r="AE162" s="181"/>
      <c r="AF162" s="181"/>
      <c r="AJ162" s="181"/>
    </row>
    <row r="163" spans="12:36">
      <c r="L163" s="381"/>
      <c r="X163" s="181"/>
      <c r="Y163" s="181"/>
      <c r="Z163" s="181"/>
      <c r="AA163" s="181"/>
      <c r="AB163" s="181"/>
      <c r="AC163" s="181"/>
      <c r="AE163" s="181"/>
      <c r="AF163" s="181"/>
      <c r="AJ163" s="181"/>
    </row>
    <row r="164" spans="12:36">
      <c r="X164" s="181"/>
      <c r="Y164" s="181"/>
      <c r="Z164" s="181"/>
      <c r="AA164" s="181"/>
      <c r="AB164" s="181"/>
      <c r="AC164" s="181"/>
      <c r="AE164" s="181"/>
      <c r="AF164" s="181"/>
      <c r="AJ164" s="181"/>
    </row>
    <row r="165" spans="12:36">
      <c r="X165" s="181"/>
      <c r="Y165" s="181"/>
      <c r="Z165" s="181"/>
      <c r="AA165" s="181"/>
      <c r="AB165" s="181"/>
      <c r="AC165" s="181"/>
      <c r="AE165" s="181"/>
      <c r="AF165" s="181"/>
      <c r="AJ165" s="181"/>
    </row>
    <row r="166" spans="12:36">
      <c r="X166" s="181"/>
      <c r="Y166" s="181"/>
      <c r="Z166" s="181"/>
      <c r="AA166" s="181"/>
      <c r="AB166" s="181"/>
      <c r="AC166" s="181"/>
      <c r="AE166" s="181"/>
      <c r="AF166" s="181"/>
      <c r="AJ166" s="181"/>
    </row>
    <row r="167" spans="12:36">
      <c r="X167" s="181"/>
      <c r="Y167" s="181"/>
      <c r="Z167" s="181"/>
      <c r="AA167" s="181"/>
      <c r="AB167" s="181"/>
      <c r="AC167" s="181"/>
      <c r="AE167" s="181"/>
      <c r="AF167" s="181"/>
      <c r="AJ167" s="181"/>
    </row>
    <row r="168" spans="12:36">
      <c r="X168" s="181"/>
      <c r="Y168" s="181"/>
      <c r="Z168" s="181"/>
      <c r="AA168" s="181"/>
      <c r="AB168" s="181"/>
      <c r="AC168" s="181"/>
      <c r="AE168" s="181"/>
      <c r="AF168" s="181"/>
      <c r="AJ168" s="181"/>
    </row>
    <row r="169" spans="12:36">
      <c r="X169" s="181"/>
      <c r="Y169" s="181"/>
      <c r="Z169" s="181"/>
      <c r="AA169" s="181"/>
      <c r="AB169" s="181"/>
      <c r="AC169" s="181"/>
      <c r="AE169" s="181"/>
      <c r="AF169" s="181"/>
      <c r="AJ169" s="181"/>
    </row>
    <row r="170" spans="12:36">
      <c r="X170" s="181"/>
      <c r="Y170" s="181"/>
      <c r="Z170" s="181"/>
      <c r="AA170" s="181"/>
      <c r="AB170" s="181"/>
      <c r="AC170" s="181"/>
      <c r="AE170" s="181"/>
      <c r="AF170" s="181"/>
      <c r="AJ170" s="181"/>
    </row>
    <row r="171" spans="12:36">
      <c r="X171" s="181"/>
      <c r="Y171" s="181"/>
      <c r="Z171" s="181"/>
      <c r="AA171" s="181"/>
      <c r="AB171" s="181"/>
      <c r="AC171" s="181"/>
      <c r="AE171" s="181"/>
      <c r="AF171" s="181"/>
      <c r="AJ171" s="181"/>
    </row>
    <row r="172" spans="12:36">
      <c r="X172" s="181"/>
      <c r="Y172" s="181"/>
      <c r="Z172" s="181"/>
      <c r="AA172" s="181"/>
      <c r="AB172" s="181"/>
      <c r="AC172" s="181"/>
      <c r="AE172" s="181"/>
      <c r="AF172" s="181"/>
      <c r="AJ172" s="181"/>
    </row>
    <row r="173" spans="12:36">
      <c r="X173" s="181"/>
      <c r="Y173" s="181"/>
      <c r="Z173" s="181"/>
      <c r="AA173" s="181"/>
      <c r="AB173" s="181"/>
      <c r="AC173" s="181"/>
      <c r="AE173" s="181"/>
      <c r="AF173" s="181"/>
      <c r="AJ173" s="181"/>
    </row>
    <row r="174" spans="12:36">
      <c r="X174" s="181"/>
      <c r="Y174" s="181"/>
      <c r="Z174" s="181"/>
      <c r="AA174" s="181"/>
      <c r="AB174" s="181"/>
      <c r="AC174" s="181"/>
      <c r="AE174" s="181"/>
      <c r="AF174" s="181"/>
      <c r="AJ174" s="181"/>
    </row>
    <row r="175" spans="12:36">
      <c r="X175" s="181"/>
      <c r="Y175" s="181"/>
      <c r="Z175" s="181"/>
      <c r="AA175" s="181"/>
      <c r="AB175" s="181"/>
      <c r="AC175" s="181"/>
      <c r="AE175" s="181"/>
      <c r="AF175" s="181"/>
      <c r="AJ175" s="181"/>
    </row>
  </sheetData>
  <conditionalFormatting sqref="F144:F146">
    <cfRule type="cellIs" dxfId="1" priority="2" stopIfTrue="1" operator="equal">
      <formula>"No"</formula>
    </cfRule>
  </conditionalFormatting>
  <conditionalFormatting sqref="D131">
    <cfRule type="cellIs" dxfId="0" priority="1" stopIfTrue="1" operator="lessThan">
      <formula>$D$144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S280"/>
  <sheetViews>
    <sheetView workbookViewId="0">
      <selection activeCell="H13" sqref="H13"/>
    </sheetView>
  </sheetViews>
  <sheetFormatPr baseColWidth="10" defaultColWidth="0" defaultRowHeight="14" zeroHeight="1"/>
  <cols>
    <col min="1" max="1" width="4.1640625" style="578" customWidth="1"/>
    <col min="2" max="2" width="9.83203125" style="579" customWidth="1"/>
    <col min="3" max="3" width="12" style="579" customWidth="1"/>
    <col min="4" max="4" width="15.6640625" style="579" customWidth="1"/>
    <col min="5" max="5" width="48.1640625" style="578" customWidth="1"/>
    <col min="6" max="6" width="8.1640625" style="581" customWidth="1"/>
    <col min="7" max="7" width="10.5" style="582" customWidth="1"/>
    <col min="8" max="8" width="13.5" style="583" customWidth="1"/>
    <col min="9" max="9" width="8.5" style="689" customWidth="1"/>
    <col min="10" max="10" width="15" style="690" bestFit="1" customWidth="1"/>
    <col min="11" max="12" width="12.83203125" style="690" customWidth="1"/>
    <col min="13" max="13" width="15.1640625" style="690" customWidth="1"/>
    <col min="14" max="14" width="15.33203125" style="690" bestFit="1" customWidth="1"/>
    <col min="15" max="16" width="12.1640625" style="690" customWidth="1"/>
    <col min="17" max="17" width="15.33203125" style="690" bestFit="1" customWidth="1"/>
    <col min="18" max="18" width="15" style="690" customWidth="1"/>
    <col min="19" max="20" width="12.83203125" style="690" customWidth="1"/>
    <col min="21" max="21" width="14.5" style="690" customWidth="1"/>
    <col min="22" max="22" width="15.5" style="690" customWidth="1"/>
    <col min="23" max="24" width="12.1640625" style="690" customWidth="1"/>
    <col min="25" max="25" width="14.5" style="690" customWidth="1"/>
    <col min="26" max="26" width="14.1640625" style="690" customWidth="1"/>
    <col min="27" max="28" width="12.6640625" style="690" customWidth="1"/>
    <col min="29" max="29" width="13.5" style="690" customWidth="1"/>
    <col min="30" max="30" width="14.5" style="690" customWidth="1"/>
    <col min="31" max="32" width="11.33203125" style="690" customWidth="1"/>
    <col min="33" max="33" width="13.5" style="690" customWidth="1"/>
    <col min="34" max="34" width="14.1640625" style="690" customWidth="1"/>
    <col min="35" max="35" width="12.5" style="690" bestFit="1" customWidth="1"/>
    <col min="36" max="36" width="11.1640625" style="690" customWidth="1"/>
    <col min="37" max="37" width="13.5" style="690" customWidth="1"/>
    <col min="38" max="38" width="14.1640625" style="690" customWidth="1"/>
    <col min="39" max="39" width="11.1640625" style="690" customWidth="1"/>
    <col min="40" max="40" width="11.5" style="690" bestFit="1" customWidth="1"/>
    <col min="41" max="41" width="13.5" style="690" customWidth="1"/>
    <col min="42" max="42" width="16.33203125" style="690" customWidth="1"/>
    <col min="43" max="43" width="15.33203125" style="690" customWidth="1"/>
    <col min="44" max="44" width="12.5" style="690" bestFit="1" customWidth="1"/>
    <col min="45" max="45" width="13.33203125" style="690" customWidth="1"/>
    <col min="46" max="46" width="13.5" style="690" customWidth="1"/>
    <col min="47" max="47" width="10.83203125" style="690" customWidth="1"/>
    <col min="48" max="48" width="11.5" style="690" bestFit="1" customWidth="1"/>
    <col min="49" max="49" width="13.5" style="690" customWidth="1"/>
    <col min="50" max="50" width="15.33203125" style="690" customWidth="1"/>
    <col min="51" max="51" width="15.33203125" style="690" bestFit="1" customWidth="1"/>
    <col min="52" max="53" width="15.1640625" style="690" customWidth="1"/>
    <col min="54" max="54" width="14" style="690" customWidth="1"/>
    <col min="55" max="56" width="13.6640625" style="690" customWidth="1"/>
    <col min="57" max="57" width="14.83203125" style="690" customWidth="1"/>
    <col min="58" max="63" width="10.5" style="691" customWidth="1"/>
    <col min="64" max="64" width="1.6640625" style="578" customWidth="1"/>
    <col min="65" max="65" width="10.5" style="578" customWidth="1"/>
    <col min="66" max="66" width="11.1640625" style="578" customWidth="1"/>
    <col min="67" max="68" width="8.83203125" style="578" customWidth="1"/>
    <col min="69" max="69" width="1.6640625" style="578" customWidth="1"/>
    <col min="70" max="70" width="13.5" style="578" customWidth="1"/>
    <col min="71" max="71" width="12.83203125" style="578" customWidth="1"/>
    <col min="72" max="73" width="10" style="578" customWidth="1"/>
    <col min="74" max="75" width="11" style="578" customWidth="1"/>
    <col min="76" max="76" width="10.33203125" style="589" customWidth="1"/>
    <col min="77" max="77" width="9.6640625" style="578" bestFit="1" customWidth="1"/>
    <col min="78" max="78" width="10.1640625" style="578" customWidth="1"/>
    <col min="79" max="79" width="9.6640625" style="578" bestFit="1" customWidth="1"/>
    <col min="80" max="80" width="11.5" style="578" customWidth="1"/>
    <col min="81" max="81" width="9.6640625" style="578" bestFit="1" customWidth="1"/>
    <col min="82" max="82" width="1.6640625" style="578" customWidth="1"/>
    <col min="83" max="90" width="14" style="578" customWidth="1"/>
    <col min="91" max="91" width="1.6640625" customWidth="1"/>
    <col min="92" max="92" width="14" style="591" customWidth="1"/>
    <col min="93" max="93" width="37.6640625" style="63" customWidth="1"/>
    <col min="94" max="98" width="14" style="63" customWidth="1"/>
    <col min="99" max="99" width="1.6640625" customWidth="1"/>
    <col min="100" max="100" width="14" style="591" customWidth="1"/>
    <col min="101" max="101" width="34.83203125" style="63" customWidth="1"/>
    <col min="102" max="111" width="14" style="63" customWidth="1"/>
    <col min="112" max="112" width="14" style="113" customWidth="1"/>
    <col min="113" max="113" width="14" style="63" customWidth="1"/>
    <col min="114" max="114" width="14" style="592" customWidth="1"/>
    <col min="115" max="115" width="14" style="593" customWidth="1"/>
    <col min="116" max="116" width="14" style="578" customWidth="1"/>
    <col min="117" max="117" width="16.83203125" style="63" customWidth="1"/>
    <col min="118" max="118" width="14" style="114" customWidth="1"/>
    <col min="119" max="119" width="16.6640625" style="63" customWidth="1"/>
    <col min="120" max="120" width="8" style="63" customWidth="1"/>
    <col min="121" max="121" width="16" style="63" hidden="1" customWidth="1"/>
    <col min="122" max="122" width="14" style="578" hidden="1" customWidth="1"/>
    <col min="123" max="123" width="8.83203125" style="578" hidden="1" customWidth="1"/>
    <col min="124" max="124" width="23.33203125" style="578" hidden="1" customWidth="1"/>
    <col min="125" max="125" width="10.83203125" style="578" hidden="1" customWidth="1"/>
    <col min="126" max="144" width="8.83203125" style="578" hidden="1" customWidth="1"/>
    <col min="145" max="149" width="0" style="578" hidden="1" customWidth="1"/>
    <col min="150" max="16384" width="8.83203125" style="578" hidden="1"/>
  </cols>
  <sheetData>
    <row r="1" spans="1:125" ht="13">
      <c r="B1" s="579">
        <v>1</v>
      </c>
      <c r="C1" s="579">
        <v>2</v>
      </c>
      <c r="D1" s="579">
        <v>3</v>
      </c>
      <c r="E1" s="579">
        <v>4</v>
      </c>
      <c r="F1" s="579">
        <v>5</v>
      </c>
      <c r="G1" s="579">
        <v>6</v>
      </c>
      <c r="H1" s="579">
        <v>7</v>
      </c>
      <c r="I1" s="579">
        <v>8</v>
      </c>
      <c r="J1" s="579">
        <v>9</v>
      </c>
      <c r="K1" s="579">
        <v>10</v>
      </c>
      <c r="L1" s="579">
        <v>11</v>
      </c>
      <c r="M1" s="579">
        <v>12</v>
      </c>
      <c r="N1" s="579">
        <v>13</v>
      </c>
      <c r="O1" s="579">
        <v>14</v>
      </c>
      <c r="P1" s="579">
        <v>15</v>
      </c>
      <c r="Q1" s="579">
        <v>16</v>
      </c>
      <c r="R1" s="579">
        <v>17</v>
      </c>
      <c r="S1" s="579">
        <v>18</v>
      </c>
      <c r="T1" s="579">
        <v>19</v>
      </c>
      <c r="U1" s="579">
        <v>20</v>
      </c>
      <c r="V1" s="579">
        <v>21</v>
      </c>
      <c r="W1" s="579">
        <v>22</v>
      </c>
      <c r="X1" s="579">
        <v>23</v>
      </c>
      <c r="Y1" s="579">
        <v>24</v>
      </c>
      <c r="Z1" s="579">
        <v>25</v>
      </c>
      <c r="AA1" s="579">
        <v>26</v>
      </c>
      <c r="AB1" s="579">
        <v>27</v>
      </c>
      <c r="AC1" s="579">
        <v>28</v>
      </c>
      <c r="AD1" s="579">
        <v>29</v>
      </c>
      <c r="AE1" s="579">
        <v>30</v>
      </c>
      <c r="AF1" s="579">
        <v>31</v>
      </c>
      <c r="AG1" s="579">
        <v>32</v>
      </c>
      <c r="AH1" s="579">
        <v>33</v>
      </c>
      <c r="AI1" s="579">
        <v>34</v>
      </c>
      <c r="AJ1" s="579">
        <v>35</v>
      </c>
      <c r="AK1" s="579">
        <v>36</v>
      </c>
      <c r="AL1" s="579">
        <v>37</v>
      </c>
      <c r="AM1" s="579">
        <v>38</v>
      </c>
      <c r="AN1" s="579">
        <v>39</v>
      </c>
      <c r="AO1" s="579">
        <v>40</v>
      </c>
      <c r="AP1" s="579">
        <v>41</v>
      </c>
      <c r="AQ1" s="579">
        <v>42</v>
      </c>
      <c r="AR1" s="579">
        <v>43</v>
      </c>
      <c r="AS1" s="579">
        <v>44</v>
      </c>
      <c r="AT1" s="579">
        <v>45</v>
      </c>
      <c r="AU1" s="579">
        <v>46</v>
      </c>
      <c r="AV1" s="579">
        <v>47</v>
      </c>
      <c r="AW1" s="579">
        <v>48</v>
      </c>
      <c r="AX1" s="579">
        <v>49</v>
      </c>
      <c r="AY1" s="579">
        <v>50</v>
      </c>
      <c r="AZ1" s="579">
        <v>51</v>
      </c>
      <c r="BA1" s="579">
        <v>52</v>
      </c>
      <c r="BB1" s="579">
        <v>53</v>
      </c>
      <c r="BC1" s="579">
        <v>54</v>
      </c>
      <c r="BD1" s="579">
        <v>55</v>
      </c>
      <c r="BE1" s="579">
        <v>56</v>
      </c>
      <c r="BF1" s="579">
        <v>57</v>
      </c>
      <c r="BG1" s="579">
        <v>58</v>
      </c>
      <c r="BH1" s="579">
        <v>59</v>
      </c>
      <c r="BI1" s="579">
        <v>60</v>
      </c>
      <c r="BJ1" s="579">
        <v>61</v>
      </c>
      <c r="BK1" s="579">
        <v>62</v>
      </c>
      <c r="BL1" s="579">
        <v>63</v>
      </c>
      <c r="BM1" s="579">
        <v>64</v>
      </c>
      <c r="BN1" s="579">
        <v>65</v>
      </c>
      <c r="BO1" s="579">
        <v>66</v>
      </c>
      <c r="BP1" s="579">
        <v>67</v>
      </c>
      <c r="BQ1" s="579">
        <v>68</v>
      </c>
      <c r="BR1" s="579">
        <v>69</v>
      </c>
      <c r="BS1" s="579">
        <v>70</v>
      </c>
      <c r="BT1" s="579">
        <v>71</v>
      </c>
      <c r="BU1" s="579">
        <v>72</v>
      </c>
      <c r="BV1" s="579">
        <v>73</v>
      </c>
      <c r="BW1" s="579">
        <v>74</v>
      </c>
      <c r="BX1" s="579">
        <v>75</v>
      </c>
      <c r="BY1" s="579">
        <v>76</v>
      </c>
      <c r="BZ1" s="579">
        <v>77</v>
      </c>
      <c r="CA1" s="579">
        <v>78</v>
      </c>
      <c r="CB1" s="579">
        <v>79</v>
      </c>
      <c r="CC1" s="579">
        <v>80</v>
      </c>
      <c r="CD1" s="579">
        <v>81</v>
      </c>
      <c r="CE1" s="579">
        <v>82</v>
      </c>
      <c r="CF1" s="579">
        <v>83</v>
      </c>
      <c r="CG1" s="579">
        <v>84</v>
      </c>
      <c r="CH1" s="579">
        <v>85</v>
      </c>
      <c r="CI1" s="579">
        <v>86</v>
      </c>
      <c r="CJ1" s="579">
        <v>87</v>
      </c>
      <c r="CK1" s="579">
        <v>88</v>
      </c>
      <c r="CL1" s="579">
        <v>89</v>
      </c>
      <c r="CM1" s="579">
        <v>90</v>
      </c>
      <c r="CN1" s="579">
        <v>91</v>
      </c>
      <c r="CO1" s="579">
        <v>92</v>
      </c>
      <c r="CP1" s="579">
        <v>93</v>
      </c>
      <c r="CQ1" s="579">
        <v>94</v>
      </c>
      <c r="CR1" s="579">
        <v>95</v>
      </c>
      <c r="CS1" s="579">
        <v>96</v>
      </c>
      <c r="CT1" s="579">
        <v>97</v>
      </c>
      <c r="CU1" s="579">
        <v>98</v>
      </c>
      <c r="CV1" s="579">
        <v>99</v>
      </c>
      <c r="CW1" s="579">
        <v>100</v>
      </c>
      <c r="CX1" s="579">
        <v>101</v>
      </c>
      <c r="CY1" s="579">
        <v>102</v>
      </c>
      <c r="CZ1" s="579">
        <v>103</v>
      </c>
      <c r="DA1" s="579">
        <v>104</v>
      </c>
      <c r="DB1" s="579">
        <v>105</v>
      </c>
      <c r="DC1" s="579">
        <v>106</v>
      </c>
      <c r="DD1" s="579">
        <v>107</v>
      </c>
      <c r="DE1" s="579">
        <v>108</v>
      </c>
      <c r="DF1" s="579">
        <v>109</v>
      </c>
      <c r="DG1" s="579">
        <v>110</v>
      </c>
      <c r="DH1" s="579">
        <v>111</v>
      </c>
      <c r="DI1" s="579">
        <v>112</v>
      </c>
      <c r="DJ1" s="579">
        <v>113</v>
      </c>
      <c r="DK1" s="579">
        <v>114</v>
      </c>
    </row>
    <row r="2" spans="1:125">
      <c r="B2" s="580" t="s">
        <v>629</v>
      </c>
      <c r="C2" s="580"/>
      <c r="I2" s="584"/>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585"/>
      <c r="AW2" s="585"/>
      <c r="AX2" s="585"/>
      <c r="AY2" s="585"/>
      <c r="AZ2" s="585"/>
      <c r="BA2" s="585"/>
      <c r="BB2" s="585"/>
      <c r="BC2" s="585"/>
      <c r="BD2" s="585"/>
      <c r="BE2" s="585"/>
      <c r="BF2" s="586"/>
      <c r="BG2" s="586"/>
      <c r="BH2" s="586"/>
      <c r="BI2" s="586"/>
      <c r="BJ2" s="586"/>
      <c r="BK2" s="586"/>
      <c r="BM2" s="587"/>
      <c r="BQ2" s="588"/>
      <c r="BR2" s="587" t="s">
        <v>328</v>
      </c>
      <c r="BS2" s="588"/>
      <c r="BT2" s="588"/>
      <c r="BU2" s="588"/>
      <c r="BV2" s="588"/>
      <c r="CD2"/>
      <c r="CM2" s="590"/>
      <c r="CU2" s="590"/>
    </row>
    <row r="3" spans="1:125">
      <c r="B3" s="594"/>
      <c r="C3" s="594"/>
      <c r="E3" s="705" t="s">
        <v>88</v>
      </c>
      <c r="F3" s="705"/>
      <c r="I3" s="595"/>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7"/>
      <c r="BG3" s="597"/>
      <c r="BH3" s="597"/>
      <c r="BI3" s="597"/>
      <c r="BJ3" s="597"/>
      <c r="BK3" s="597"/>
      <c r="BQ3" s="588"/>
      <c r="BR3" s="588"/>
      <c r="BS3" s="588"/>
      <c r="BT3" s="588"/>
      <c r="BU3" s="588"/>
      <c r="BV3" s="588"/>
      <c r="CD3"/>
      <c r="CM3" s="590"/>
      <c r="CN3" s="191" t="s">
        <v>630</v>
      </c>
      <c r="CU3" s="590"/>
      <c r="CV3" s="191" t="s">
        <v>631</v>
      </c>
    </row>
    <row r="4" spans="1:125" s="598" customFormat="1" ht="70">
      <c r="B4" s="599" t="s">
        <v>89</v>
      </c>
      <c r="C4" s="599"/>
      <c r="D4" s="600"/>
      <c r="E4" s="601" t="s">
        <v>90</v>
      </c>
      <c r="F4" s="599">
        <v>118</v>
      </c>
      <c r="G4" s="602"/>
      <c r="H4" s="603"/>
      <c r="I4" s="604" t="s">
        <v>91</v>
      </c>
      <c r="J4" s="192" t="s">
        <v>92</v>
      </c>
      <c r="K4" s="192" t="s">
        <v>93</v>
      </c>
      <c r="L4" s="192" t="s">
        <v>94</v>
      </c>
      <c r="M4" s="192" t="s">
        <v>95</v>
      </c>
      <c r="N4" s="605" t="s">
        <v>96</v>
      </c>
      <c r="O4" s="605" t="s">
        <v>97</v>
      </c>
      <c r="P4" s="605" t="s">
        <v>98</v>
      </c>
      <c r="Q4" s="605" t="s">
        <v>99</v>
      </c>
      <c r="R4" s="192" t="s">
        <v>100</v>
      </c>
      <c r="S4" s="192" t="s">
        <v>101</v>
      </c>
      <c r="T4" s="192" t="s">
        <v>102</v>
      </c>
      <c r="U4" s="192" t="s">
        <v>103</v>
      </c>
      <c r="V4" s="605" t="s">
        <v>104</v>
      </c>
      <c r="W4" s="605" t="s">
        <v>105</v>
      </c>
      <c r="X4" s="605" t="s">
        <v>106</v>
      </c>
      <c r="Y4" s="605" t="s">
        <v>107</v>
      </c>
      <c r="Z4" s="192" t="s">
        <v>108</v>
      </c>
      <c r="AA4" s="192" t="s">
        <v>109</v>
      </c>
      <c r="AB4" s="192" t="s">
        <v>110</v>
      </c>
      <c r="AC4" s="192" t="s">
        <v>111</v>
      </c>
      <c r="AD4" s="605" t="s">
        <v>112</v>
      </c>
      <c r="AE4" s="605" t="s">
        <v>113</v>
      </c>
      <c r="AF4" s="605" t="s">
        <v>114</v>
      </c>
      <c r="AG4" s="605" t="s">
        <v>329</v>
      </c>
      <c r="AH4" s="192" t="s">
        <v>115</v>
      </c>
      <c r="AI4" s="192" t="s">
        <v>116</v>
      </c>
      <c r="AJ4" s="192" t="s">
        <v>117</v>
      </c>
      <c r="AK4" s="192" t="s">
        <v>118</v>
      </c>
      <c r="AL4" s="605" t="s">
        <v>119</v>
      </c>
      <c r="AM4" s="605" t="s">
        <v>120</v>
      </c>
      <c r="AN4" s="605" t="s">
        <v>121</v>
      </c>
      <c r="AO4" s="605" t="s">
        <v>122</v>
      </c>
      <c r="AP4" s="192" t="s">
        <v>308</v>
      </c>
      <c r="AQ4" s="192" t="s">
        <v>309</v>
      </c>
      <c r="AR4" s="192" t="s">
        <v>310</v>
      </c>
      <c r="AS4" s="192" t="s">
        <v>311</v>
      </c>
      <c r="AT4" s="605" t="s">
        <v>304</v>
      </c>
      <c r="AU4" s="605" t="s">
        <v>305</v>
      </c>
      <c r="AV4" s="605" t="s">
        <v>306</v>
      </c>
      <c r="AW4" s="605" t="s">
        <v>307</v>
      </c>
      <c r="AX4" s="193" t="s">
        <v>330</v>
      </c>
      <c r="AY4" s="193" t="s">
        <v>331</v>
      </c>
      <c r="AZ4" s="193" t="s">
        <v>332</v>
      </c>
      <c r="BA4" s="193" t="s">
        <v>333</v>
      </c>
      <c r="BB4" s="193" t="s">
        <v>334</v>
      </c>
      <c r="BC4" s="193" t="s">
        <v>335</v>
      </c>
      <c r="BD4" s="193" t="s">
        <v>371</v>
      </c>
      <c r="BE4" s="193" t="s">
        <v>336</v>
      </c>
      <c r="BF4" s="606" t="s">
        <v>123</v>
      </c>
      <c r="BG4" s="606" t="s">
        <v>124</v>
      </c>
      <c r="BH4" s="606" t="s">
        <v>125</v>
      </c>
      <c r="BI4" s="606" t="s">
        <v>337</v>
      </c>
      <c r="BJ4" s="606" t="s">
        <v>338</v>
      </c>
      <c r="BK4" s="606" t="s">
        <v>339</v>
      </c>
      <c r="BL4"/>
      <c r="BM4" s="607"/>
      <c r="BN4" s="608"/>
      <c r="BO4" s="609"/>
      <c r="BP4" s="610"/>
      <c r="BQ4"/>
      <c r="BR4" s="607" t="s">
        <v>126</v>
      </c>
      <c r="BS4" s="611"/>
      <c r="BT4" s="611"/>
      <c r="BU4" s="611"/>
      <c r="BV4" s="611"/>
      <c r="BW4" s="608"/>
      <c r="BX4" s="607" t="s">
        <v>127</v>
      </c>
      <c r="BY4" s="611"/>
      <c r="BZ4" s="611"/>
      <c r="CA4" s="611"/>
      <c r="CB4" s="611"/>
      <c r="CC4" s="608"/>
      <c r="CD4"/>
      <c r="CE4" s="612" t="s">
        <v>340</v>
      </c>
      <c r="CF4" s="612" t="s">
        <v>341</v>
      </c>
      <c r="CG4" s="612" t="s">
        <v>342</v>
      </c>
      <c r="CH4" s="612" t="s">
        <v>343</v>
      </c>
      <c r="CI4" s="612" t="s">
        <v>344</v>
      </c>
      <c r="CJ4" s="612" t="s">
        <v>345</v>
      </c>
      <c r="CK4" s="612" t="s">
        <v>346</v>
      </c>
      <c r="CL4" s="612" t="s">
        <v>347</v>
      </c>
      <c r="CM4" s="590"/>
      <c r="CN4" s="106"/>
      <c r="CO4" s="105"/>
      <c r="CP4" s="105" t="s">
        <v>239</v>
      </c>
      <c r="CQ4" s="105" t="s">
        <v>239</v>
      </c>
      <c r="CR4" s="105" t="s">
        <v>239</v>
      </c>
      <c r="CS4" s="105" t="s">
        <v>239</v>
      </c>
      <c r="CT4" s="105" t="s">
        <v>268</v>
      </c>
      <c r="CU4" s="590"/>
      <c r="CV4" s="106"/>
      <c r="CW4" s="105" t="s">
        <v>230</v>
      </c>
      <c r="CX4" s="111" t="s">
        <v>632</v>
      </c>
      <c r="CY4" s="111" t="s">
        <v>633</v>
      </c>
      <c r="CZ4" s="111" t="s">
        <v>483</v>
      </c>
      <c r="DA4" s="111" t="s">
        <v>484</v>
      </c>
      <c r="DB4" s="105" t="s">
        <v>231</v>
      </c>
      <c r="DC4" s="105"/>
      <c r="DD4" s="111" t="s">
        <v>634</v>
      </c>
      <c r="DE4" s="111" t="s">
        <v>635</v>
      </c>
      <c r="DF4" s="111" t="s">
        <v>636</v>
      </c>
      <c r="DG4" s="105"/>
      <c r="DH4" s="107" t="s">
        <v>372</v>
      </c>
      <c r="DI4" s="105" t="s">
        <v>312</v>
      </c>
      <c r="DJ4" s="613" t="s">
        <v>194</v>
      </c>
      <c r="DK4" s="133" t="s">
        <v>313</v>
      </c>
      <c r="DM4" s="105"/>
      <c r="DN4" s="105"/>
      <c r="DO4" s="105"/>
      <c r="DP4" s="105"/>
      <c r="DQ4" s="105"/>
    </row>
    <row r="5" spans="1:125" s="614" customFormat="1" ht="99" thickBot="1">
      <c r="B5" s="615" t="s">
        <v>0</v>
      </c>
      <c r="C5" s="615" t="s">
        <v>314</v>
      </c>
      <c r="D5" s="616" t="s">
        <v>128</v>
      </c>
      <c r="E5" s="617" t="s">
        <v>1</v>
      </c>
      <c r="F5" s="615" t="s">
        <v>129</v>
      </c>
      <c r="G5" s="618"/>
      <c r="H5" s="619" t="s">
        <v>130</v>
      </c>
      <c r="I5" s="620" t="s">
        <v>131</v>
      </c>
      <c r="J5" s="621" t="s">
        <v>132</v>
      </c>
      <c r="K5" s="621" t="s">
        <v>133</v>
      </c>
      <c r="L5" s="621" t="s">
        <v>134</v>
      </c>
      <c r="M5" s="621" t="s">
        <v>9</v>
      </c>
      <c r="N5" s="622" t="s">
        <v>135</v>
      </c>
      <c r="O5" s="622" t="s">
        <v>136</v>
      </c>
      <c r="P5" s="622" t="s">
        <v>137</v>
      </c>
      <c r="Q5" s="622" t="s">
        <v>9</v>
      </c>
      <c r="R5" s="621" t="s">
        <v>138</v>
      </c>
      <c r="S5" s="621" t="s">
        <v>139</v>
      </c>
      <c r="T5" s="621" t="s">
        <v>140</v>
      </c>
      <c r="U5" s="621" t="s">
        <v>9</v>
      </c>
      <c r="V5" s="622" t="s">
        <v>141</v>
      </c>
      <c r="W5" s="622" t="s">
        <v>142</v>
      </c>
      <c r="X5" s="622" t="s">
        <v>143</v>
      </c>
      <c r="Y5" s="622" t="s">
        <v>9</v>
      </c>
      <c r="Z5" s="621" t="s">
        <v>144</v>
      </c>
      <c r="AA5" s="621" t="s">
        <v>145</v>
      </c>
      <c r="AB5" s="621" t="s">
        <v>146</v>
      </c>
      <c r="AC5" s="621" t="s">
        <v>9</v>
      </c>
      <c r="AD5" s="622" t="s">
        <v>147</v>
      </c>
      <c r="AE5" s="622" t="s">
        <v>148</v>
      </c>
      <c r="AF5" s="622" t="s">
        <v>149</v>
      </c>
      <c r="AG5" s="622" t="s">
        <v>9</v>
      </c>
      <c r="AH5" s="621" t="s">
        <v>373</v>
      </c>
      <c r="AI5" s="621" t="s">
        <v>374</v>
      </c>
      <c r="AJ5" s="621" t="s">
        <v>375</v>
      </c>
      <c r="AK5" s="621" t="s">
        <v>9</v>
      </c>
      <c r="AL5" s="622" t="s">
        <v>376</v>
      </c>
      <c r="AM5" s="622" t="s">
        <v>377</v>
      </c>
      <c r="AN5" s="622" t="s">
        <v>378</v>
      </c>
      <c r="AO5" s="622" t="s">
        <v>9</v>
      </c>
      <c r="AP5" s="621" t="s">
        <v>150</v>
      </c>
      <c r="AQ5" s="621" t="s">
        <v>348</v>
      </c>
      <c r="AR5" s="621" t="s">
        <v>151</v>
      </c>
      <c r="AS5" s="621" t="s">
        <v>9</v>
      </c>
      <c r="AT5" s="622" t="s">
        <v>315</v>
      </c>
      <c r="AU5" s="622" t="s">
        <v>316</v>
      </c>
      <c r="AV5" s="622" t="s">
        <v>317</v>
      </c>
      <c r="AW5" s="622" t="s">
        <v>9</v>
      </c>
      <c r="AX5" s="623" t="s">
        <v>152</v>
      </c>
      <c r="AY5" s="623" t="s">
        <v>153</v>
      </c>
      <c r="AZ5" s="623" t="s">
        <v>154</v>
      </c>
      <c r="BA5" s="623" t="s">
        <v>349</v>
      </c>
      <c r="BB5" s="623" t="s">
        <v>155</v>
      </c>
      <c r="BC5" s="623" t="s">
        <v>156</v>
      </c>
      <c r="BD5" s="623" t="s">
        <v>157</v>
      </c>
      <c r="BE5" s="623" t="s">
        <v>158</v>
      </c>
      <c r="BF5" s="624" t="s">
        <v>159</v>
      </c>
      <c r="BG5" s="624" t="s">
        <v>160</v>
      </c>
      <c r="BH5" s="624" t="s">
        <v>161</v>
      </c>
      <c r="BI5" s="624" t="s">
        <v>162</v>
      </c>
      <c r="BJ5" s="624" t="s">
        <v>163</v>
      </c>
      <c r="BK5" s="624" t="s">
        <v>164</v>
      </c>
      <c r="BL5"/>
      <c r="BM5" s="617" t="s">
        <v>165</v>
      </c>
      <c r="BN5" s="617" t="s">
        <v>166</v>
      </c>
      <c r="BO5" s="625" t="s">
        <v>318</v>
      </c>
      <c r="BP5" s="626" t="s">
        <v>319</v>
      </c>
      <c r="BQ5"/>
      <c r="BR5" s="627" t="s">
        <v>159</v>
      </c>
      <c r="BS5" s="627" t="s">
        <v>160</v>
      </c>
      <c r="BT5" s="628" t="s">
        <v>161</v>
      </c>
      <c r="BU5" s="627" t="s">
        <v>162</v>
      </c>
      <c r="BV5" s="627" t="s">
        <v>163</v>
      </c>
      <c r="BW5" s="629" t="s">
        <v>164</v>
      </c>
      <c r="BX5" s="627" t="s">
        <v>159</v>
      </c>
      <c r="BY5" s="627" t="s">
        <v>160</v>
      </c>
      <c r="BZ5" s="628" t="s">
        <v>161</v>
      </c>
      <c r="CA5" s="627" t="s">
        <v>162</v>
      </c>
      <c r="CB5" s="627" t="s">
        <v>163</v>
      </c>
      <c r="CC5" s="629" t="s">
        <v>164</v>
      </c>
      <c r="CD5"/>
      <c r="CE5" s="630" t="s">
        <v>320</v>
      </c>
      <c r="CF5" s="630" t="s">
        <v>321</v>
      </c>
      <c r="CG5" s="630" t="s">
        <v>322</v>
      </c>
      <c r="CH5" s="630" t="s">
        <v>9</v>
      </c>
      <c r="CI5" s="630" t="s">
        <v>323</v>
      </c>
      <c r="CJ5" s="630" t="s">
        <v>324</v>
      </c>
      <c r="CK5" s="630" t="s">
        <v>325</v>
      </c>
      <c r="CL5" s="630" t="s">
        <v>9</v>
      </c>
      <c r="CM5" s="590"/>
      <c r="CN5" s="631" t="s">
        <v>637</v>
      </c>
      <c r="CO5" s="631" t="s">
        <v>637</v>
      </c>
      <c r="CP5" s="632" t="s">
        <v>638</v>
      </c>
      <c r="CQ5" s="632" t="s">
        <v>639</v>
      </c>
      <c r="CR5" s="632"/>
      <c r="CS5" s="632"/>
      <c r="CT5" s="633" t="s">
        <v>459</v>
      </c>
      <c r="CU5" s="590"/>
      <c r="CV5" s="631" t="s">
        <v>637</v>
      </c>
      <c r="CW5" s="631" t="s">
        <v>637</v>
      </c>
      <c r="CX5" s="631" t="s">
        <v>637</v>
      </c>
      <c r="CY5" s="631" t="s">
        <v>637</v>
      </c>
      <c r="CZ5" s="631"/>
      <c r="DA5" s="631"/>
      <c r="DB5" s="633" t="s">
        <v>460</v>
      </c>
      <c r="DC5" s="633"/>
      <c r="DD5" s="633" t="s">
        <v>461</v>
      </c>
      <c r="DE5" s="633" t="s">
        <v>462</v>
      </c>
      <c r="DF5" s="633" t="s">
        <v>463</v>
      </c>
      <c r="DG5" s="633"/>
      <c r="DH5" s="634" t="s">
        <v>326</v>
      </c>
      <c r="DI5" s="633" t="s">
        <v>464</v>
      </c>
      <c r="DJ5" s="635" t="s">
        <v>465</v>
      </c>
      <c r="DK5" s="636" t="s">
        <v>466</v>
      </c>
      <c r="DM5" s="633" t="s">
        <v>379</v>
      </c>
      <c r="DN5" s="633"/>
      <c r="DO5" s="63" t="s">
        <v>350</v>
      </c>
      <c r="DP5" s="633"/>
      <c r="DQ5" s="633"/>
    </row>
    <row r="6" spans="1:125" s="637" customFormat="1" ht="15" thickTop="1">
      <c r="B6" s="638">
        <v>1</v>
      </c>
      <c r="C6" s="638">
        <v>2</v>
      </c>
      <c r="D6" s="638">
        <v>3</v>
      </c>
      <c r="E6" s="638">
        <v>4</v>
      </c>
      <c r="F6" s="638">
        <v>5</v>
      </c>
      <c r="G6" s="639"/>
      <c r="H6" s="640"/>
      <c r="I6" s="638">
        <v>7</v>
      </c>
      <c r="J6" s="638">
        <v>8</v>
      </c>
      <c r="K6" s="638">
        <v>9</v>
      </c>
      <c r="L6" s="638">
        <v>10</v>
      </c>
      <c r="M6" s="638">
        <v>11</v>
      </c>
      <c r="N6" s="638">
        <v>12</v>
      </c>
      <c r="O6" s="638">
        <v>13</v>
      </c>
      <c r="P6" s="638">
        <v>14</v>
      </c>
      <c r="Q6" s="638">
        <v>15</v>
      </c>
      <c r="R6" s="638">
        <v>16</v>
      </c>
      <c r="S6" s="638">
        <v>17</v>
      </c>
      <c r="T6" s="638">
        <v>18</v>
      </c>
      <c r="U6" s="638">
        <v>19</v>
      </c>
      <c r="V6" s="638">
        <v>20</v>
      </c>
      <c r="W6" s="638">
        <v>21</v>
      </c>
      <c r="X6" s="638">
        <v>22</v>
      </c>
      <c r="Y6" s="638">
        <v>23</v>
      </c>
      <c r="Z6" s="638">
        <v>24</v>
      </c>
      <c r="AA6" s="638">
        <v>25</v>
      </c>
      <c r="AB6" s="638">
        <v>26</v>
      </c>
      <c r="AC6" s="638">
        <v>27</v>
      </c>
      <c r="AD6" s="638">
        <v>28</v>
      </c>
      <c r="AE6" s="638">
        <v>29</v>
      </c>
      <c r="AF6" s="638">
        <v>30</v>
      </c>
      <c r="AG6" s="638">
        <v>31</v>
      </c>
      <c r="AH6" s="638">
        <v>32</v>
      </c>
      <c r="AI6" s="638">
        <v>33</v>
      </c>
      <c r="AJ6" s="638">
        <v>34</v>
      </c>
      <c r="AK6" s="638">
        <v>35</v>
      </c>
      <c r="AL6" s="638">
        <v>32</v>
      </c>
      <c r="AM6" s="638">
        <v>33</v>
      </c>
      <c r="AN6" s="638">
        <v>34</v>
      </c>
      <c r="AO6" s="638">
        <v>35</v>
      </c>
      <c r="AP6" s="638">
        <v>36</v>
      </c>
      <c r="AQ6" s="638">
        <v>37</v>
      </c>
      <c r="AR6" s="638">
        <v>38</v>
      </c>
      <c r="AS6" s="638">
        <v>39</v>
      </c>
      <c r="AT6" s="638">
        <v>36</v>
      </c>
      <c r="AU6" s="638">
        <v>37</v>
      </c>
      <c r="AV6" s="638">
        <v>38</v>
      </c>
      <c r="AW6" s="638">
        <v>39</v>
      </c>
      <c r="AX6" s="638">
        <v>40</v>
      </c>
      <c r="AY6" s="638">
        <v>41</v>
      </c>
      <c r="AZ6" s="638">
        <v>42</v>
      </c>
      <c r="BA6" s="638">
        <v>43</v>
      </c>
      <c r="BB6" s="638">
        <v>44</v>
      </c>
      <c r="BC6" s="638">
        <v>45</v>
      </c>
      <c r="BD6" s="638">
        <v>46</v>
      </c>
      <c r="BE6" s="638">
        <v>47</v>
      </c>
      <c r="BF6" s="638">
        <v>48</v>
      </c>
      <c r="BG6" s="638">
        <v>49</v>
      </c>
      <c r="BH6" s="638">
        <v>50</v>
      </c>
      <c r="BI6" s="638">
        <v>51</v>
      </c>
      <c r="BJ6" s="638">
        <v>52</v>
      </c>
      <c r="BK6" s="638">
        <v>53</v>
      </c>
      <c r="BL6"/>
      <c r="BM6" s="638">
        <v>55</v>
      </c>
      <c r="BN6" s="638">
        <v>56</v>
      </c>
      <c r="BO6" s="638">
        <v>57</v>
      </c>
      <c r="BP6" s="638">
        <v>58</v>
      </c>
      <c r="BQ6"/>
      <c r="BR6" s="638">
        <v>60</v>
      </c>
      <c r="BS6" s="638">
        <v>61</v>
      </c>
      <c r="BT6" s="638">
        <v>62</v>
      </c>
      <c r="BU6" s="638">
        <v>63</v>
      </c>
      <c r="BV6" s="638">
        <v>64</v>
      </c>
      <c r="BW6" s="638">
        <v>65</v>
      </c>
      <c r="BX6" s="638">
        <v>66</v>
      </c>
      <c r="BY6" s="638">
        <v>67</v>
      </c>
      <c r="BZ6" s="638">
        <v>68</v>
      </c>
      <c r="CA6" s="638">
        <v>69</v>
      </c>
      <c r="CB6" s="638">
        <v>70</v>
      </c>
      <c r="CC6" s="638">
        <v>71</v>
      </c>
      <c r="CD6"/>
      <c r="CE6" s="638"/>
      <c r="CF6" s="638"/>
      <c r="CG6" s="638"/>
      <c r="CH6" s="638"/>
      <c r="CI6" s="638"/>
      <c r="CJ6" s="638"/>
      <c r="CK6" s="638"/>
      <c r="CL6" s="638"/>
      <c r="CM6" s="590"/>
      <c r="CN6" s="109"/>
      <c r="CO6" s="108"/>
      <c r="CP6" s="108"/>
      <c r="CQ6" s="108"/>
      <c r="CR6" s="108"/>
      <c r="CS6" s="108"/>
      <c r="CT6" s="108"/>
      <c r="CU6" s="590"/>
      <c r="CV6" s="109"/>
      <c r="CW6" s="108"/>
      <c r="CX6" s="108"/>
      <c r="CY6" s="108"/>
      <c r="CZ6" s="108"/>
      <c r="DA6" s="108"/>
      <c r="DB6" s="108"/>
      <c r="DC6" s="108"/>
      <c r="DD6" s="108"/>
      <c r="DE6" s="108"/>
      <c r="DF6" s="108"/>
      <c r="DG6" s="108"/>
      <c r="DH6" s="108"/>
      <c r="DI6" s="108"/>
      <c r="DJ6" s="641"/>
      <c r="DK6" s="109"/>
      <c r="DM6" s="108"/>
      <c r="DN6" s="112"/>
      <c r="DO6" s="108"/>
      <c r="DP6" s="108"/>
      <c r="DQ6" s="108"/>
    </row>
    <row r="7" spans="1:125">
      <c r="A7" s="409"/>
      <c r="B7" s="102">
        <v>3400001</v>
      </c>
      <c r="C7" s="642">
        <v>1487866315</v>
      </c>
      <c r="D7" s="643"/>
      <c r="E7" s="644" t="s">
        <v>380</v>
      </c>
      <c r="F7" s="645"/>
      <c r="G7" s="646"/>
      <c r="H7" s="647">
        <v>43100</v>
      </c>
      <c r="I7" s="648">
        <v>12</v>
      </c>
      <c r="J7" s="649">
        <v>257503207</v>
      </c>
      <c r="K7" s="649">
        <v>3091781</v>
      </c>
      <c r="L7" s="649"/>
      <c r="M7" s="649">
        <v>260594988</v>
      </c>
      <c r="N7" s="649">
        <v>173128509</v>
      </c>
      <c r="O7" s="649"/>
      <c r="P7" s="649"/>
      <c r="Q7" s="649">
        <v>173128509</v>
      </c>
      <c r="R7" s="649">
        <v>1017614032</v>
      </c>
      <c r="S7" s="649">
        <v>7372456</v>
      </c>
      <c r="T7" s="649"/>
      <c r="U7" s="649">
        <v>1024986488</v>
      </c>
      <c r="V7" s="649">
        <v>1181928412</v>
      </c>
      <c r="W7" s="649"/>
      <c r="X7" s="649"/>
      <c r="Y7" s="649">
        <v>1181928412</v>
      </c>
      <c r="Z7" s="649">
        <v>138985455</v>
      </c>
      <c r="AA7" s="649"/>
      <c r="AB7" s="649"/>
      <c r="AC7" s="649">
        <v>138985455</v>
      </c>
      <c r="AD7" s="649">
        <v>36762851</v>
      </c>
      <c r="AE7" s="649"/>
      <c r="AF7" s="649"/>
      <c r="AG7" s="649">
        <v>36762851</v>
      </c>
      <c r="AH7" s="649">
        <v>141752753</v>
      </c>
      <c r="AI7" s="649"/>
      <c r="AJ7" s="649"/>
      <c r="AK7" s="649">
        <v>141752753</v>
      </c>
      <c r="AL7" s="649">
        <v>20191590</v>
      </c>
      <c r="AM7" s="649"/>
      <c r="AN7" s="649"/>
      <c r="AO7" s="649">
        <v>20191590</v>
      </c>
      <c r="AP7" s="649"/>
      <c r="AQ7" s="649"/>
      <c r="AR7" s="649"/>
      <c r="AS7" s="649">
        <v>0</v>
      </c>
      <c r="AT7" s="649"/>
      <c r="AU7" s="649"/>
      <c r="AV7" s="649"/>
      <c r="AW7" s="649">
        <v>0</v>
      </c>
      <c r="AX7" s="650">
        <v>260594988</v>
      </c>
      <c r="AY7" s="650">
        <v>173128509</v>
      </c>
      <c r="AZ7" s="650">
        <v>1024986488</v>
      </c>
      <c r="BA7" s="650">
        <v>1181928412</v>
      </c>
      <c r="BB7" s="650">
        <v>138985455</v>
      </c>
      <c r="BC7" s="650">
        <v>36762851</v>
      </c>
      <c r="BD7" s="650">
        <v>141752753</v>
      </c>
      <c r="BE7" s="650">
        <v>20191590</v>
      </c>
      <c r="BF7" s="651">
        <v>0.26450862070423126</v>
      </c>
      <c r="BG7" s="651">
        <v>0.14244231291931239</v>
      </c>
      <c r="BH7" s="651">
        <v>0.20287384964714172</v>
      </c>
      <c r="BI7" s="651">
        <v>0.25424236421739055</v>
      </c>
      <c r="BJ7" s="651">
        <v>0.14647969136052885</v>
      </c>
      <c r="BK7" s="651">
        <v>0.19652932562102871</v>
      </c>
      <c r="BL7" s="652"/>
      <c r="BM7" s="149">
        <v>0.49507139049630183</v>
      </c>
      <c r="BN7" s="149">
        <v>0.50492860950369822</v>
      </c>
      <c r="BO7" s="653">
        <v>0</v>
      </c>
      <c r="BP7" s="653">
        <v>0</v>
      </c>
      <c r="BQ7"/>
      <c r="BR7" s="654">
        <v>0.27040820496732426</v>
      </c>
      <c r="BS7" s="654">
        <v>0.14523189853012591</v>
      </c>
      <c r="BT7" s="654">
        <v>0.20282729379385386</v>
      </c>
      <c r="BU7" s="654">
        <v>0.25964122570057552</v>
      </c>
      <c r="BV7" s="654">
        <v>0.14830445765680869</v>
      </c>
      <c r="BW7" s="654">
        <v>0.19795462276812584</v>
      </c>
      <c r="BX7" s="655">
        <v>-5.8995842630930051E-3</v>
      </c>
      <c r="BY7" s="656">
        <v>-2.789585610813522E-3</v>
      </c>
      <c r="BZ7" s="656">
        <v>4.6555853287860716E-5</v>
      </c>
      <c r="CA7" s="656">
        <v>-5.3988614831849691E-3</v>
      </c>
      <c r="CB7" s="656">
        <v>-1.8247662962798394E-3</v>
      </c>
      <c r="CC7" s="657">
        <v>-1.4252971470971321E-3</v>
      </c>
      <c r="CD7"/>
      <c r="CE7" s="658">
        <v>20068</v>
      </c>
      <c r="CF7" s="658">
        <v>0</v>
      </c>
      <c r="CG7" s="658">
        <v>0</v>
      </c>
      <c r="CH7" s="658">
        <v>20068</v>
      </c>
      <c r="CI7" s="658">
        <v>5102</v>
      </c>
      <c r="CJ7" s="658">
        <v>0</v>
      </c>
      <c r="CK7" s="658">
        <v>0</v>
      </c>
      <c r="CL7" s="658">
        <v>5102</v>
      </c>
      <c r="CM7" s="590"/>
      <c r="CN7" s="659">
        <v>3400001</v>
      </c>
      <c r="CO7" s="660" t="s">
        <v>380</v>
      </c>
      <c r="CP7" s="660">
        <v>3870907.7544861077</v>
      </c>
      <c r="CQ7" s="660">
        <v>2484962.2163682743</v>
      </c>
      <c r="CR7" s="660">
        <v>0</v>
      </c>
      <c r="CS7" s="660">
        <v>0</v>
      </c>
      <c r="CT7" s="660">
        <v>6355869.970854382</v>
      </c>
      <c r="CU7" s="590"/>
      <c r="CV7" s="661">
        <v>3400001</v>
      </c>
      <c r="CW7" s="662" t="s">
        <v>380</v>
      </c>
      <c r="CX7" s="662">
        <v>0</v>
      </c>
      <c r="CY7" s="662">
        <v>0</v>
      </c>
      <c r="CZ7" s="662">
        <v>0</v>
      </c>
      <c r="DA7" s="662">
        <v>0</v>
      </c>
      <c r="DB7" s="662">
        <v>0</v>
      </c>
      <c r="DD7" s="63">
        <v>3870907.7544861077</v>
      </c>
      <c r="DE7" s="63">
        <v>2484962.2163682743</v>
      </c>
      <c r="DF7" s="63">
        <v>6355869.970854382</v>
      </c>
      <c r="DH7" s="113">
        <v>0.1166277588632153</v>
      </c>
      <c r="DI7" s="63">
        <v>289815.57415480015</v>
      </c>
      <c r="DJ7" s="36">
        <v>1.0518130000000001</v>
      </c>
      <c r="DK7" s="63">
        <v>213382.25194893798</v>
      </c>
      <c r="DM7" s="63">
        <v>2978331046</v>
      </c>
      <c r="DO7" s="63">
        <v>2978331052</v>
      </c>
      <c r="DT7" s="63"/>
      <c r="DU7" s="593"/>
    </row>
    <row r="8" spans="1:125">
      <c r="A8" s="409"/>
      <c r="B8" s="102">
        <v>3400002</v>
      </c>
      <c r="C8" s="642">
        <v>1881626075</v>
      </c>
      <c r="D8" s="643"/>
      <c r="E8" s="644" t="s">
        <v>381</v>
      </c>
      <c r="F8" s="645"/>
      <c r="G8" s="646"/>
      <c r="H8" s="647">
        <v>43008</v>
      </c>
      <c r="I8" s="648">
        <v>12</v>
      </c>
      <c r="J8" s="649">
        <v>508295535</v>
      </c>
      <c r="K8" s="649">
        <v>22660491</v>
      </c>
      <c r="L8" s="649"/>
      <c r="M8" s="649">
        <v>530956026</v>
      </c>
      <c r="N8" s="649">
        <v>327596165</v>
      </c>
      <c r="O8" s="649"/>
      <c r="P8" s="649"/>
      <c r="Q8" s="649">
        <v>327596165</v>
      </c>
      <c r="R8" s="649">
        <v>1705423427</v>
      </c>
      <c r="S8" s="649">
        <v>27066647</v>
      </c>
      <c r="T8" s="649"/>
      <c r="U8" s="649">
        <v>1732490074</v>
      </c>
      <c r="V8" s="649">
        <v>1445757073</v>
      </c>
      <c r="W8" s="649"/>
      <c r="X8" s="649"/>
      <c r="Y8" s="649">
        <v>1445757073</v>
      </c>
      <c r="Z8" s="649">
        <v>270432345</v>
      </c>
      <c r="AA8" s="649">
        <v>158538</v>
      </c>
      <c r="AB8" s="649"/>
      <c r="AC8" s="649">
        <v>270590883</v>
      </c>
      <c r="AD8" s="649">
        <v>94042363</v>
      </c>
      <c r="AE8" s="649">
        <v>117571</v>
      </c>
      <c r="AF8" s="649"/>
      <c r="AG8" s="649">
        <v>94159934</v>
      </c>
      <c r="AH8" s="649">
        <v>146893337</v>
      </c>
      <c r="AI8" s="649"/>
      <c r="AJ8" s="649"/>
      <c r="AK8" s="649">
        <v>146893337</v>
      </c>
      <c r="AL8" s="649">
        <v>34783337</v>
      </c>
      <c r="AM8" s="649"/>
      <c r="AN8" s="649"/>
      <c r="AO8" s="649">
        <v>34783337</v>
      </c>
      <c r="AP8" s="649"/>
      <c r="AQ8" s="649"/>
      <c r="AR8" s="649"/>
      <c r="AS8" s="649">
        <v>0</v>
      </c>
      <c r="AT8" s="649"/>
      <c r="AU8" s="649"/>
      <c r="AV8" s="649"/>
      <c r="AW8" s="649">
        <v>0</v>
      </c>
      <c r="AX8" s="650">
        <v>530956026</v>
      </c>
      <c r="AY8" s="650">
        <v>327596165</v>
      </c>
      <c r="AZ8" s="650">
        <v>1732490074</v>
      </c>
      <c r="BA8" s="650">
        <v>1445757073</v>
      </c>
      <c r="BB8" s="650">
        <v>270590883</v>
      </c>
      <c r="BC8" s="650">
        <v>94159934</v>
      </c>
      <c r="BD8" s="650">
        <v>146893337</v>
      </c>
      <c r="BE8" s="650">
        <v>34783337</v>
      </c>
      <c r="BF8" s="651">
        <v>0.34797895980848698</v>
      </c>
      <c r="BG8" s="651">
        <v>0.23679315692855421</v>
      </c>
      <c r="BH8" s="651">
        <v>0.30885783180020554</v>
      </c>
      <c r="BI8" s="651">
        <v>0.30646988053104424</v>
      </c>
      <c r="BJ8" s="651">
        <v>0.2265914316574815</v>
      </c>
      <c r="BK8" s="651">
        <v>0.27013386665363692</v>
      </c>
      <c r="BL8"/>
      <c r="BM8" s="149">
        <v>0.64814637305333356</v>
      </c>
      <c r="BN8" s="149">
        <v>0.35185362694666639</v>
      </c>
      <c r="BO8" s="653">
        <v>0</v>
      </c>
      <c r="BP8" s="653">
        <v>0</v>
      </c>
      <c r="BQ8"/>
      <c r="BR8" s="654">
        <v>0.34541282237435378</v>
      </c>
      <c r="BS8" s="654">
        <v>0.2453174768789799</v>
      </c>
      <c r="BT8" s="654">
        <v>0.31064490972802822</v>
      </c>
      <c r="BU8" s="654">
        <v>0.31393815484643339</v>
      </c>
      <c r="BV8" s="654">
        <v>0.23351767720634348</v>
      </c>
      <c r="BW8" s="654">
        <v>0.27898296053888993</v>
      </c>
      <c r="BX8" s="655">
        <v>2.5661374341331977E-3</v>
      </c>
      <c r="BY8" s="656">
        <v>-8.524319950425685E-3</v>
      </c>
      <c r="BZ8" s="656">
        <v>-1.7870779278226778E-3</v>
      </c>
      <c r="CA8" s="656">
        <v>-7.4682743153891562E-3</v>
      </c>
      <c r="CB8" s="656">
        <v>-6.9262455488619812E-3</v>
      </c>
      <c r="CC8" s="657">
        <v>-8.8490938852530121E-3</v>
      </c>
      <c r="CD8"/>
      <c r="CE8" s="658">
        <v>41702</v>
      </c>
      <c r="CF8" s="658">
        <v>94</v>
      </c>
      <c r="CG8" s="658">
        <v>0</v>
      </c>
      <c r="CH8" s="658">
        <v>41796</v>
      </c>
      <c r="CI8" s="658">
        <v>8523</v>
      </c>
      <c r="CJ8" s="658">
        <v>6</v>
      </c>
      <c r="CK8" s="658">
        <v>0</v>
      </c>
      <c r="CL8" s="658">
        <v>8529</v>
      </c>
      <c r="CM8" s="590"/>
      <c r="CN8" s="659">
        <v>3400002</v>
      </c>
      <c r="CO8" s="660" t="s">
        <v>381</v>
      </c>
      <c r="CP8" s="660">
        <v>8247234.7491727816</v>
      </c>
      <c r="CQ8" s="660">
        <v>4029267.0634254441</v>
      </c>
      <c r="CR8" s="660">
        <v>0</v>
      </c>
      <c r="CS8" s="660">
        <v>0</v>
      </c>
      <c r="CT8" s="660">
        <v>12276501.812598225</v>
      </c>
      <c r="CU8" s="590"/>
      <c r="CV8" s="661">
        <v>3400002</v>
      </c>
      <c r="CW8" s="662" t="s">
        <v>381</v>
      </c>
      <c r="CX8" s="662">
        <v>10538856.870987019</v>
      </c>
      <c r="CY8" s="662">
        <v>5148861.4266354134</v>
      </c>
      <c r="CZ8" s="662">
        <v>0</v>
      </c>
      <c r="DA8" s="662">
        <v>0</v>
      </c>
      <c r="DB8" s="662">
        <v>15687718.297622431</v>
      </c>
      <c r="DD8" s="63">
        <v>18786091.620159801</v>
      </c>
      <c r="DE8" s="63">
        <v>9178128.4900608584</v>
      </c>
      <c r="DF8" s="63">
        <v>27964220.11022066</v>
      </c>
      <c r="DH8" s="113">
        <v>0.10617748531946337</v>
      </c>
      <c r="DI8" s="63">
        <v>974510.60301358532</v>
      </c>
      <c r="DJ8" s="36">
        <v>1.0572919999999999</v>
      </c>
      <c r="DK8" s="63">
        <v>721239.58513700764</v>
      </c>
      <c r="DM8" s="63">
        <v>4583226829</v>
      </c>
      <c r="DO8" s="63">
        <v>4583226835</v>
      </c>
      <c r="DT8" s="63"/>
      <c r="DU8" s="593"/>
    </row>
    <row r="9" spans="1:125">
      <c r="A9" s="409"/>
      <c r="B9" s="102">
        <v>3400003</v>
      </c>
      <c r="C9" s="642">
        <v>1366449282</v>
      </c>
      <c r="D9" s="643"/>
      <c r="E9" s="644" t="s">
        <v>297</v>
      </c>
      <c r="F9" s="645"/>
      <c r="G9" s="646"/>
      <c r="H9" s="647">
        <v>43008</v>
      </c>
      <c r="I9" s="648">
        <v>12</v>
      </c>
      <c r="J9" s="649">
        <v>20583451</v>
      </c>
      <c r="K9" s="649"/>
      <c r="L9" s="649"/>
      <c r="M9" s="649">
        <v>20583451</v>
      </c>
      <c r="N9" s="649">
        <v>41983093</v>
      </c>
      <c r="O9" s="649"/>
      <c r="P9" s="649"/>
      <c r="Q9" s="649">
        <v>41983093</v>
      </c>
      <c r="R9" s="649">
        <v>53277997</v>
      </c>
      <c r="S9" s="649"/>
      <c r="T9" s="649"/>
      <c r="U9" s="649">
        <v>53277997</v>
      </c>
      <c r="V9" s="649">
        <v>149100901</v>
      </c>
      <c r="W9" s="649"/>
      <c r="X9" s="649"/>
      <c r="Y9" s="649">
        <v>149100901</v>
      </c>
      <c r="Z9" s="649">
        <v>4620902</v>
      </c>
      <c r="AA9" s="649"/>
      <c r="AB9" s="649"/>
      <c r="AC9" s="649">
        <v>4620902</v>
      </c>
      <c r="AD9" s="649">
        <v>2320408</v>
      </c>
      <c r="AE9" s="649"/>
      <c r="AF9" s="649"/>
      <c r="AG9" s="649">
        <v>2320408</v>
      </c>
      <c r="AH9" s="649">
        <v>18604501</v>
      </c>
      <c r="AI9" s="649"/>
      <c r="AJ9" s="649"/>
      <c r="AK9" s="649">
        <v>18604501</v>
      </c>
      <c r="AL9" s="649">
        <v>5696079</v>
      </c>
      <c r="AM9" s="649"/>
      <c r="AN9" s="649"/>
      <c r="AO9" s="649">
        <v>5696079</v>
      </c>
      <c r="AP9" s="649"/>
      <c r="AQ9" s="649"/>
      <c r="AR9" s="649"/>
      <c r="AS9" s="649">
        <v>0</v>
      </c>
      <c r="AT9" s="649"/>
      <c r="AU9" s="649"/>
      <c r="AV9" s="649"/>
      <c r="AW9" s="649">
        <v>0</v>
      </c>
      <c r="AX9" s="650">
        <v>20583451</v>
      </c>
      <c r="AY9" s="650">
        <v>41983093</v>
      </c>
      <c r="AZ9" s="650">
        <v>53277997</v>
      </c>
      <c r="BA9" s="650">
        <v>149100901</v>
      </c>
      <c r="BB9" s="650">
        <v>4620902</v>
      </c>
      <c r="BC9" s="650">
        <v>2320408</v>
      </c>
      <c r="BD9" s="650">
        <v>18604501</v>
      </c>
      <c r="BE9" s="650">
        <v>5696079</v>
      </c>
      <c r="BF9" s="651">
        <v>0.50215477411120168</v>
      </c>
      <c r="BG9" s="651">
        <v>0.30616671739811779</v>
      </c>
      <c r="BH9" s="651">
        <v>0.34516029711088331</v>
      </c>
      <c r="BI9" s="651">
        <v>0.38634055630882669</v>
      </c>
      <c r="BJ9" s="651">
        <v>0.28157504561290342</v>
      </c>
      <c r="BK9" s="651">
        <v>0.30915547331421878</v>
      </c>
      <c r="BL9"/>
      <c r="BM9" s="149">
        <v>0.19895895886069231</v>
      </c>
      <c r="BN9" s="149">
        <v>0.80104104113930763</v>
      </c>
      <c r="BO9" s="653">
        <v>0</v>
      </c>
      <c r="BP9" s="653">
        <v>0</v>
      </c>
      <c r="BQ9"/>
      <c r="BR9" s="654">
        <v>0.49162783987565084</v>
      </c>
      <c r="BS9" s="654">
        <v>0.29790518849680947</v>
      </c>
      <c r="BT9" s="654">
        <v>0.33965693746199049</v>
      </c>
      <c r="BU9" s="654">
        <v>0.38528662422101551</v>
      </c>
      <c r="BV9" s="654">
        <v>0.25845914023386857</v>
      </c>
      <c r="BW9" s="654">
        <v>0.29340417695992782</v>
      </c>
      <c r="BX9" s="655">
        <v>1.0526934235550844E-2</v>
      </c>
      <c r="BY9" s="656">
        <v>8.2615289013083237E-3</v>
      </c>
      <c r="BZ9" s="656">
        <v>5.5033596488928138E-3</v>
      </c>
      <c r="CA9" s="656">
        <v>1.0539320878111824E-3</v>
      </c>
      <c r="CB9" s="656">
        <v>2.3115905379034851E-2</v>
      </c>
      <c r="CC9" s="657">
        <v>1.5751296354290956E-2</v>
      </c>
      <c r="CD9"/>
      <c r="CE9" s="658">
        <v>1537</v>
      </c>
      <c r="CF9" s="658">
        <v>0</v>
      </c>
      <c r="CG9" s="658">
        <v>0</v>
      </c>
      <c r="CH9" s="658">
        <v>1537</v>
      </c>
      <c r="CI9" s="658">
        <v>684</v>
      </c>
      <c r="CJ9" s="658">
        <v>0</v>
      </c>
      <c r="CK9" s="658">
        <v>0</v>
      </c>
      <c r="CL9" s="658">
        <v>684</v>
      </c>
      <c r="CM9" s="590"/>
      <c r="CN9" s="659">
        <v>3400003</v>
      </c>
      <c r="CO9" s="660" t="s">
        <v>297</v>
      </c>
      <c r="CP9" s="660">
        <v>316574.14568610897</v>
      </c>
      <c r="CQ9" s="660">
        <v>525442.23133895418</v>
      </c>
      <c r="CR9" s="660">
        <v>0</v>
      </c>
      <c r="CS9" s="660">
        <v>0</v>
      </c>
      <c r="CT9" s="660">
        <v>842016.37702506315</v>
      </c>
      <c r="CU9" s="590"/>
      <c r="CV9" s="661">
        <v>3400003</v>
      </c>
      <c r="CW9" s="662" t="s">
        <v>297</v>
      </c>
      <c r="CX9" s="662">
        <v>0</v>
      </c>
      <c r="CY9" s="662">
        <v>0</v>
      </c>
      <c r="CZ9" s="662">
        <v>0</v>
      </c>
      <c r="DA9" s="662">
        <v>0</v>
      </c>
      <c r="DB9" s="662">
        <v>0</v>
      </c>
      <c r="DD9" s="63">
        <v>316574.14568610897</v>
      </c>
      <c r="DE9" s="63">
        <v>525442.23133895418</v>
      </c>
      <c r="DF9" s="63">
        <v>842016.37702506315</v>
      </c>
      <c r="DH9" s="113">
        <v>0.13567554443880539</v>
      </c>
      <c r="DI9" s="63">
        <v>71289.660808053333</v>
      </c>
      <c r="DJ9" s="36">
        <v>1.0572919999999999</v>
      </c>
      <c r="DK9" s="63">
        <v>52761.791638547817</v>
      </c>
      <c r="DM9" s="63">
        <v>296187332</v>
      </c>
      <c r="DO9" s="63">
        <v>296187338</v>
      </c>
      <c r="DT9" s="63"/>
      <c r="DU9" s="593"/>
    </row>
    <row r="10" spans="1:125">
      <c r="A10" s="409"/>
      <c r="B10" s="102">
        <v>3400004</v>
      </c>
      <c r="C10" s="642">
        <v>1396746228</v>
      </c>
      <c r="D10" s="643"/>
      <c r="E10" s="644" t="s">
        <v>382</v>
      </c>
      <c r="F10" s="645"/>
      <c r="G10" s="646"/>
      <c r="H10" s="647">
        <v>42916</v>
      </c>
      <c r="I10" s="648">
        <v>12</v>
      </c>
      <c r="J10" s="649">
        <v>134203538</v>
      </c>
      <c r="K10" s="649"/>
      <c r="L10" s="649">
        <v>4285858</v>
      </c>
      <c r="M10" s="649">
        <v>138489396</v>
      </c>
      <c r="N10" s="649">
        <v>63565953</v>
      </c>
      <c r="O10" s="649"/>
      <c r="P10" s="649"/>
      <c r="Q10" s="649">
        <v>63565953</v>
      </c>
      <c r="R10" s="649">
        <v>423538267</v>
      </c>
      <c r="S10" s="649"/>
      <c r="T10" s="649">
        <v>3208854</v>
      </c>
      <c r="U10" s="649">
        <v>426747121</v>
      </c>
      <c r="V10" s="649">
        <v>363764945</v>
      </c>
      <c r="W10" s="649"/>
      <c r="X10" s="649"/>
      <c r="Y10" s="649">
        <v>363764945</v>
      </c>
      <c r="Z10" s="649">
        <v>45136020</v>
      </c>
      <c r="AA10" s="649"/>
      <c r="AB10" s="649">
        <v>327024</v>
      </c>
      <c r="AC10" s="649">
        <v>45463044</v>
      </c>
      <c r="AD10" s="649">
        <v>15369404</v>
      </c>
      <c r="AE10" s="649"/>
      <c r="AF10" s="649">
        <v>422144</v>
      </c>
      <c r="AG10" s="649">
        <v>15791548</v>
      </c>
      <c r="AH10" s="649">
        <v>44991826</v>
      </c>
      <c r="AI10" s="649"/>
      <c r="AJ10" s="649"/>
      <c r="AK10" s="649">
        <v>44991826</v>
      </c>
      <c r="AL10" s="649">
        <v>6743913</v>
      </c>
      <c r="AM10" s="649"/>
      <c r="AN10" s="649"/>
      <c r="AO10" s="649">
        <v>6743913</v>
      </c>
      <c r="AP10" s="649"/>
      <c r="AQ10" s="649"/>
      <c r="AR10" s="649"/>
      <c r="AS10" s="649">
        <v>0</v>
      </c>
      <c r="AT10" s="649"/>
      <c r="AU10" s="649"/>
      <c r="AV10" s="649"/>
      <c r="AW10" s="649">
        <v>0</v>
      </c>
      <c r="AX10" s="650">
        <v>138489396</v>
      </c>
      <c r="AY10" s="650">
        <v>63565953</v>
      </c>
      <c r="AZ10" s="650">
        <v>426747121</v>
      </c>
      <c r="BA10" s="650">
        <v>363764945</v>
      </c>
      <c r="BB10" s="650">
        <v>45463044</v>
      </c>
      <c r="BC10" s="650">
        <v>15791548</v>
      </c>
      <c r="BD10" s="650">
        <v>44991826</v>
      </c>
      <c r="BE10" s="650">
        <v>6743913</v>
      </c>
      <c r="BF10" s="651">
        <v>0.34734911283107223</v>
      </c>
      <c r="BG10" s="651">
        <v>0.14989196037520239</v>
      </c>
      <c r="BH10" s="651">
        <v>0.24913485586790407</v>
      </c>
      <c r="BI10" s="651">
        <v>0.32452332818432772</v>
      </c>
      <c r="BJ10" s="651">
        <v>0.17474458128448853</v>
      </c>
      <c r="BK10" s="651">
        <v>0.25560058813827136</v>
      </c>
      <c r="BL10"/>
      <c r="BM10" s="149">
        <v>0.50260471326751122</v>
      </c>
      <c r="BN10" s="149">
        <v>0.49739528673248878</v>
      </c>
      <c r="BO10" s="653">
        <v>0</v>
      </c>
      <c r="BP10" s="653">
        <v>0</v>
      </c>
      <c r="BQ10"/>
      <c r="BR10" s="654">
        <v>0.32902370397817371</v>
      </c>
      <c r="BS10" s="654">
        <v>0.18237385801230105</v>
      </c>
      <c r="BT10" s="654">
        <v>0.2547528201164852</v>
      </c>
      <c r="BU10" s="654">
        <v>0.32675628759783248</v>
      </c>
      <c r="BV10" s="654">
        <v>0.20411993400110068</v>
      </c>
      <c r="BW10" s="654">
        <v>0.26974897650911633</v>
      </c>
      <c r="BX10" s="655">
        <v>1.8325408852898517E-2</v>
      </c>
      <c r="BY10" s="656">
        <v>-3.2481897637098661E-2</v>
      </c>
      <c r="BZ10" s="656">
        <v>-5.617964248581131E-3</v>
      </c>
      <c r="CA10" s="656">
        <v>-2.2329594135047648E-3</v>
      </c>
      <c r="CB10" s="656">
        <v>-2.9375352716612152E-2</v>
      </c>
      <c r="CC10" s="657">
        <v>-1.4148388370844978E-2</v>
      </c>
      <c r="CD10"/>
      <c r="CE10" s="658">
        <v>9804</v>
      </c>
      <c r="CF10" s="658">
        <v>0</v>
      </c>
      <c r="CG10" s="658">
        <v>162</v>
      </c>
      <c r="CH10" s="658">
        <v>9966</v>
      </c>
      <c r="CI10" s="658">
        <v>3359</v>
      </c>
      <c r="CJ10" s="658">
        <v>0</v>
      </c>
      <c r="CK10" s="658">
        <v>14</v>
      </c>
      <c r="CL10" s="658">
        <v>3373</v>
      </c>
      <c r="CM10" s="590"/>
      <c r="CN10" s="659">
        <v>3400004</v>
      </c>
      <c r="CO10" s="660" t="s">
        <v>382</v>
      </c>
      <c r="CP10" s="660">
        <v>0</v>
      </c>
      <c r="CQ10" s="660">
        <v>0</v>
      </c>
      <c r="CR10" s="660">
        <v>0</v>
      </c>
      <c r="CS10" s="660">
        <v>0</v>
      </c>
      <c r="CT10" s="660">
        <v>0</v>
      </c>
      <c r="CU10" s="590"/>
      <c r="CV10" s="661">
        <v>3400004</v>
      </c>
      <c r="CW10" s="662" t="s">
        <v>382</v>
      </c>
      <c r="CX10" s="662">
        <v>0</v>
      </c>
      <c r="CY10" s="662">
        <v>0</v>
      </c>
      <c r="CZ10" s="662">
        <v>0</v>
      </c>
      <c r="DA10" s="662">
        <v>0</v>
      </c>
      <c r="DB10" s="662">
        <v>0</v>
      </c>
      <c r="DD10" s="63">
        <v>0</v>
      </c>
      <c r="DE10" s="63">
        <v>0</v>
      </c>
      <c r="DF10" s="63">
        <v>0</v>
      </c>
      <c r="DH10" s="113">
        <v>0.1060931627973862</v>
      </c>
      <c r="DI10" s="63">
        <v>0</v>
      </c>
      <c r="DJ10" s="36">
        <v>1.0646850000000001</v>
      </c>
      <c r="DK10" s="63">
        <v>0</v>
      </c>
      <c r="DM10" s="63">
        <v>1105557746</v>
      </c>
      <c r="DO10" s="63">
        <v>1105557752</v>
      </c>
      <c r="DT10" s="63"/>
      <c r="DU10" s="593"/>
    </row>
    <row r="11" spans="1:125">
      <c r="A11" s="409"/>
      <c r="B11" s="102">
        <v>3400008</v>
      </c>
      <c r="C11" s="642">
        <v>1457345597</v>
      </c>
      <c r="D11" s="643"/>
      <c r="E11" s="644" t="s">
        <v>383</v>
      </c>
      <c r="F11" s="645"/>
      <c r="G11" s="646"/>
      <c r="H11" s="647">
        <v>43008</v>
      </c>
      <c r="I11" s="648">
        <v>12</v>
      </c>
      <c r="J11" s="649">
        <v>41415024</v>
      </c>
      <c r="K11" s="649"/>
      <c r="L11" s="649">
        <v>1862413</v>
      </c>
      <c r="M11" s="649">
        <v>43277437</v>
      </c>
      <c r="N11" s="649">
        <v>55649062</v>
      </c>
      <c r="O11" s="649"/>
      <c r="P11" s="649"/>
      <c r="Q11" s="649">
        <v>55649062</v>
      </c>
      <c r="R11" s="649">
        <v>153659423</v>
      </c>
      <c r="S11" s="649"/>
      <c r="T11" s="649">
        <v>1705236</v>
      </c>
      <c r="U11" s="649">
        <v>155364659</v>
      </c>
      <c r="V11" s="649">
        <v>313308567</v>
      </c>
      <c r="W11" s="649"/>
      <c r="X11" s="649"/>
      <c r="Y11" s="649">
        <v>313308567</v>
      </c>
      <c r="Z11" s="649">
        <v>27653307</v>
      </c>
      <c r="AA11" s="649"/>
      <c r="AB11" s="649">
        <v>738641</v>
      </c>
      <c r="AC11" s="649">
        <v>28391948</v>
      </c>
      <c r="AD11" s="649">
        <v>8680062</v>
      </c>
      <c r="AE11" s="649"/>
      <c r="AF11" s="649">
        <v>493619</v>
      </c>
      <c r="AG11" s="649">
        <v>9173681</v>
      </c>
      <c r="AH11" s="649">
        <v>58181639</v>
      </c>
      <c r="AI11" s="649"/>
      <c r="AJ11" s="649"/>
      <c r="AK11" s="649">
        <v>58181639</v>
      </c>
      <c r="AL11" s="649">
        <v>9374198</v>
      </c>
      <c r="AM11" s="649"/>
      <c r="AN11" s="649"/>
      <c r="AO11" s="649">
        <v>9374198</v>
      </c>
      <c r="AP11" s="649"/>
      <c r="AQ11" s="649"/>
      <c r="AR11" s="649"/>
      <c r="AS11" s="649">
        <v>0</v>
      </c>
      <c r="AT11" s="649"/>
      <c r="AU11" s="649"/>
      <c r="AV11" s="649"/>
      <c r="AW11" s="649">
        <v>0</v>
      </c>
      <c r="AX11" s="650">
        <v>43277437</v>
      </c>
      <c r="AY11" s="650">
        <v>55649062</v>
      </c>
      <c r="AZ11" s="650">
        <v>155364659</v>
      </c>
      <c r="BA11" s="650">
        <v>313308567</v>
      </c>
      <c r="BB11" s="650">
        <v>28391948</v>
      </c>
      <c r="BC11" s="650">
        <v>9173681</v>
      </c>
      <c r="BD11" s="650">
        <v>58181639</v>
      </c>
      <c r="BE11" s="650">
        <v>9374198</v>
      </c>
      <c r="BF11" s="651">
        <v>0.32310854471838285</v>
      </c>
      <c r="BG11" s="651">
        <v>0.16111952432278506</v>
      </c>
      <c r="BH11" s="651">
        <v>0.21424408578565654</v>
      </c>
      <c r="BI11" s="651">
        <v>0.27855393419941149</v>
      </c>
      <c r="BJ11" s="651">
        <v>0.17761742850778797</v>
      </c>
      <c r="BK11" s="651">
        <v>0.21107776914058241</v>
      </c>
      <c r="BL11"/>
      <c r="BM11" s="149">
        <v>0.32795161877721435</v>
      </c>
      <c r="BN11" s="149">
        <v>0.67204838122278565</v>
      </c>
      <c r="BO11" s="653">
        <v>0</v>
      </c>
      <c r="BP11" s="653">
        <v>0</v>
      </c>
      <c r="BQ11"/>
      <c r="BR11" s="654">
        <v>0.33508578786917448</v>
      </c>
      <c r="BS11" s="654">
        <v>0.17154359375374381</v>
      </c>
      <c r="BT11" s="654">
        <v>0.21993634489452465</v>
      </c>
      <c r="BU11" s="654">
        <v>0.29613558110062077</v>
      </c>
      <c r="BV11" s="654">
        <v>0.17879940685356069</v>
      </c>
      <c r="BW11" s="654">
        <v>0.21565763193743034</v>
      </c>
      <c r="BX11" s="655">
        <v>-1.1977243150791628E-2</v>
      </c>
      <c r="BY11" s="656">
        <v>-1.0424069430958749E-2</v>
      </c>
      <c r="BZ11" s="656">
        <v>-5.692259108868114E-3</v>
      </c>
      <c r="CA11" s="656">
        <v>-1.758164690120928E-2</v>
      </c>
      <c r="CB11" s="656">
        <v>-1.1819783457727162E-3</v>
      </c>
      <c r="CC11" s="657">
        <v>-4.5798627968479388E-3</v>
      </c>
      <c r="CD11"/>
      <c r="CE11" s="658">
        <v>5078</v>
      </c>
      <c r="CF11" s="658">
        <v>0</v>
      </c>
      <c r="CG11" s="658">
        <v>253</v>
      </c>
      <c r="CH11" s="658">
        <v>5331</v>
      </c>
      <c r="CI11" s="658">
        <v>1756</v>
      </c>
      <c r="CJ11" s="658">
        <v>0</v>
      </c>
      <c r="CK11" s="658">
        <v>22</v>
      </c>
      <c r="CL11" s="658">
        <v>1778</v>
      </c>
      <c r="CM11" s="590"/>
      <c r="CN11" s="659">
        <v>3400008</v>
      </c>
      <c r="CO11" s="660" t="s">
        <v>383</v>
      </c>
      <c r="CP11" s="660">
        <v>586290.85973814107</v>
      </c>
      <c r="CQ11" s="660">
        <v>879213.37152049807</v>
      </c>
      <c r="CR11" s="660">
        <v>0</v>
      </c>
      <c r="CS11" s="660">
        <v>0</v>
      </c>
      <c r="CT11" s="660">
        <v>1465504.2312586391</v>
      </c>
      <c r="CU11" s="590"/>
      <c r="CV11" s="661">
        <v>3400008</v>
      </c>
      <c r="CW11" s="662" t="s">
        <v>383</v>
      </c>
      <c r="CX11" s="662">
        <v>749200.87077283033</v>
      </c>
      <c r="CY11" s="662">
        <v>1123516.4468238105</v>
      </c>
      <c r="CZ11" s="662">
        <v>0</v>
      </c>
      <c r="DA11" s="662">
        <v>0</v>
      </c>
      <c r="DB11" s="662">
        <v>1872717.3175966409</v>
      </c>
      <c r="DD11" s="63">
        <v>1335491.7305109715</v>
      </c>
      <c r="DE11" s="63">
        <v>2002729.8183443085</v>
      </c>
      <c r="DF11" s="63">
        <v>3338221.54885528</v>
      </c>
      <c r="DH11" s="113">
        <v>0.16845203967678737</v>
      </c>
      <c r="DI11" s="63">
        <v>337363.92282162065</v>
      </c>
      <c r="DJ11" s="36">
        <v>1.0572919999999999</v>
      </c>
      <c r="DK11" s="63">
        <v>249684.52368154182</v>
      </c>
      <c r="DM11" s="63">
        <v>672721191</v>
      </c>
      <c r="DO11" s="63">
        <v>672721197</v>
      </c>
      <c r="DT11" s="63"/>
      <c r="DU11" s="593"/>
    </row>
    <row r="12" spans="1:125">
      <c r="A12" s="409"/>
      <c r="B12" s="102">
        <v>3400010</v>
      </c>
      <c r="C12" s="642">
        <v>1750353462</v>
      </c>
      <c r="D12" s="643"/>
      <c r="E12" s="644" t="s">
        <v>384</v>
      </c>
      <c r="F12" s="645"/>
      <c r="G12" s="646"/>
      <c r="H12" s="647">
        <v>42916</v>
      </c>
      <c r="I12" s="648">
        <v>12</v>
      </c>
      <c r="J12" s="649">
        <v>121013396</v>
      </c>
      <c r="K12" s="649"/>
      <c r="L12" s="649"/>
      <c r="M12" s="649">
        <v>121013396</v>
      </c>
      <c r="N12" s="649">
        <v>99768554</v>
      </c>
      <c r="O12" s="649"/>
      <c r="P12" s="649"/>
      <c r="Q12" s="649">
        <v>99768554</v>
      </c>
      <c r="R12" s="649">
        <v>235592631</v>
      </c>
      <c r="S12" s="649"/>
      <c r="T12" s="649"/>
      <c r="U12" s="649">
        <v>235592631</v>
      </c>
      <c r="V12" s="649">
        <v>329535390</v>
      </c>
      <c r="W12" s="649"/>
      <c r="X12" s="649"/>
      <c r="Y12" s="649">
        <v>329535390</v>
      </c>
      <c r="Z12" s="649">
        <v>32571682</v>
      </c>
      <c r="AA12" s="649"/>
      <c r="AB12" s="649"/>
      <c r="AC12" s="649">
        <v>32571682</v>
      </c>
      <c r="AD12" s="649">
        <v>19101748</v>
      </c>
      <c r="AE12" s="649"/>
      <c r="AF12" s="649"/>
      <c r="AG12" s="649">
        <v>19101748</v>
      </c>
      <c r="AH12" s="649">
        <v>46884122</v>
      </c>
      <c r="AI12" s="649"/>
      <c r="AJ12" s="649"/>
      <c r="AK12" s="649">
        <v>46884122</v>
      </c>
      <c r="AL12" s="649">
        <v>14017942</v>
      </c>
      <c r="AM12" s="649"/>
      <c r="AN12" s="649"/>
      <c r="AO12" s="649">
        <v>14017942</v>
      </c>
      <c r="AP12" s="649"/>
      <c r="AQ12" s="649"/>
      <c r="AR12" s="649"/>
      <c r="AS12" s="649">
        <v>0</v>
      </c>
      <c r="AT12" s="649"/>
      <c r="AU12" s="649"/>
      <c r="AV12" s="649"/>
      <c r="AW12" s="649">
        <v>0</v>
      </c>
      <c r="AX12" s="650">
        <v>121013396</v>
      </c>
      <c r="AY12" s="650">
        <v>99768554</v>
      </c>
      <c r="AZ12" s="650">
        <v>235592631</v>
      </c>
      <c r="BA12" s="650">
        <v>329535390</v>
      </c>
      <c r="BB12" s="650">
        <v>32571682</v>
      </c>
      <c r="BC12" s="650">
        <v>19101748</v>
      </c>
      <c r="BD12" s="650">
        <v>46884122</v>
      </c>
      <c r="BE12" s="650">
        <v>14017942</v>
      </c>
      <c r="BF12" s="651">
        <v>0.58645261242572611</v>
      </c>
      <c r="BG12" s="651">
        <v>0.29899124483977751</v>
      </c>
      <c r="BH12" s="651">
        <v>0.41683160112507328</v>
      </c>
      <c r="BI12" s="651">
        <v>0.51365526793577854</v>
      </c>
      <c r="BJ12" s="651">
        <v>0.30275520331822325</v>
      </c>
      <c r="BK12" s="651">
        <v>0.39067599162632921</v>
      </c>
      <c r="BL12"/>
      <c r="BM12" s="149">
        <v>0.40993458451443021</v>
      </c>
      <c r="BN12" s="149">
        <v>0.59006541548556979</v>
      </c>
      <c r="BO12" s="653">
        <v>0</v>
      </c>
      <c r="BP12" s="653">
        <v>0</v>
      </c>
      <c r="BQ12"/>
      <c r="BR12" s="654">
        <v>0.57533488559013934</v>
      </c>
      <c r="BS12" s="654">
        <v>0.29539819162017861</v>
      </c>
      <c r="BT12" s="654">
        <v>0.40880740371620422</v>
      </c>
      <c r="BU12" s="654">
        <v>0.48858334897464756</v>
      </c>
      <c r="BV12" s="654">
        <v>0.29452515882520619</v>
      </c>
      <c r="BW12" s="654">
        <v>0.37492289598128103</v>
      </c>
      <c r="BX12" s="655">
        <v>1.1117726835586761E-2</v>
      </c>
      <c r="BY12" s="656">
        <v>3.5930532195989073E-3</v>
      </c>
      <c r="BZ12" s="656">
        <v>8.0241974088690604E-3</v>
      </c>
      <c r="CA12" s="656">
        <v>2.5071918961130979E-2</v>
      </c>
      <c r="CB12" s="656">
        <v>8.2300444930170635E-3</v>
      </c>
      <c r="CC12" s="657">
        <v>1.5753095645048176E-2</v>
      </c>
      <c r="CD12"/>
      <c r="CE12" s="658">
        <v>8468</v>
      </c>
      <c r="CF12" s="658">
        <v>0</v>
      </c>
      <c r="CG12" s="658">
        <v>0</v>
      </c>
      <c r="CH12" s="658">
        <v>8468</v>
      </c>
      <c r="CI12" s="658">
        <v>2363</v>
      </c>
      <c r="CJ12" s="658">
        <v>0</v>
      </c>
      <c r="CK12" s="658">
        <v>0</v>
      </c>
      <c r="CL12" s="658">
        <v>2363</v>
      </c>
      <c r="CM12" s="590"/>
      <c r="CN12" s="659">
        <v>3400010</v>
      </c>
      <c r="CO12" s="660" t="s">
        <v>384</v>
      </c>
      <c r="CP12" s="660">
        <v>1656712.0213110726</v>
      </c>
      <c r="CQ12" s="660">
        <v>1436652.6106276747</v>
      </c>
      <c r="CR12" s="660">
        <v>0</v>
      </c>
      <c r="CS12" s="660">
        <v>0</v>
      </c>
      <c r="CT12" s="660">
        <v>3093364.6319387471</v>
      </c>
      <c r="CU12" s="590"/>
      <c r="CV12" s="661">
        <v>3400010</v>
      </c>
      <c r="CW12" s="662" t="s">
        <v>384</v>
      </c>
      <c r="CX12" s="662">
        <v>2117055.158493246</v>
      </c>
      <c r="CY12" s="662">
        <v>1835848.8265722706</v>
      </c>
      <c r="CZ12" s="662">
        <v>0</v>
      </c>
      <c r="DA12" s="662">
        <v>0</v>
      </c>
      <c r="DB12" s="662">
        <v>3952903.9850655166</v>
      </c>
      <c r="DD12" s="63">
        <v>3773767.1798043186</v>
      </c>
      <c r="DE12" s="63">
        <v>3272501.4371999456</v>
      </c>
      <c r="DF12" s="63">
        <v>7046268.6170042641</v>
      </c>
      <c r="DH12" s="113">
        <v>0.14050461230499542</v>
      </c>
      <c r="DI12" s="63">
        <v>459801.54570131865</v>
      </c>
      <c r="DJ12" s="36">
        <v>1.0646850000000001</v>
      </c>
      <c r="DK12" s="63">
        <v>342680.66607950593</v>
      </c>
      <c r="DM12" s="63">
        <v>898485465</v>
      </c>
      <c r="DO12" s="63">
        <v>898485471</v>
      </c>
      <c r="DT12" s="63"/>
      <c r="DU12" s="593"/>
    </row>
    <row r="13" spans="1:125">
      <c r="A13" s="409"/>
      <c r="B13" s="102">
        <v>3400013</v>
      </c>
      <c r="C13" s="642">
        <v>1245321181</v>
      </c>
      <c r="D13" s="643"/>
      <c r="E13" s="644" t="s">
        <v>385</v>
      </c>
      <c r="F13" s="645"/>
      <c r="G13" s="646"/>
      <c r="H13" s="647">
        <v>42886</v>
      </c>
      <c r="I13" s="648">
        <v>12</v>
      </c>
      <c r="J13" s="649">
        <v>26267103</v>
      </c>
      <c r="K13" s="649">
        <v>2807784</v>
      </c>
      <c r="L13" s="649"/>
      <c r="M13" s="649">
        <v>29074887</v>
      </c>
      <c r="N13" s="649">
        <v>23242705</v>
      </c>
      <c r="O13" s="649"/>
      <c r="P13" s="649"/>
      <c r="Q13" s="649">
        <v>23242705</v>
      </c>
      <c r="R13" s="649">
        <v>115429277</v>
      </c>
      <c r="S13" s="649">
        <v>6057664</v>
      </c>
      <c r="T13" s="649"/>
      <c r="U13" s="649">
        <v>121486941</v>
      </c>
      <c r="V13" s="649">
        <v>167134705</v>
      </c>
      <c r="W13" s="649"/>
      <c r="X13" s="649"/>
      <c r="Y13" s="649">
        <v>167134705</v>
      </c>
      <c r="Z13" s="649">
        <v>20515699</v>
      </c>
      <c r="AA13" s="649"/>
      <c r="AB13" s="649"/>
      <c r="AC13" s="649">
        <v>20515699</v>
      </c>
      <c r="AD13" s="649">
        <v>4975398</v>
      </c>
      <c r="AE13" s="649"/>
      <c r="AF13" s="649"/>
      <c r="AG13" s="649">
        <v>4975398</v>
      </c>
      <c r="AH13" s="649">
        <v>31393239</v>
      </c>
      <c r="AI13" s="649"/>
      <c r="AJ13" s="649"/>
      <c r="AK13" s="649">
        <v>31393239</v>
      </c>
      <c r="AL13" s="649">
        <v>4470947</v>
      </c>
      <c r="AM13" s="649"/>
      <c r="AN13" s="649"/>
      <c r="AO13" s="649">
        <v>4470947</v>
      </c>
      <c r="AP13" s="649"/>
      <c r="AQ13" s="649"/>
      <c r="AR13" s="649"/>
      <c r="AS13" s="649">
        <v>0</v>
      </c>
      <c r="AT13" s="649"/>
      <c r="AU13" s="649"/>
      <c r="AV13" s="649"/>
      <c r="AW13" s="649">
        <v>0</v>
      </c>
      <c r="AX13" s="650">
        <v>29074887</v>
      </c>
      <c r="AY13" s="650">
        <v>23242705</v>
      </c>
      <c r="AZ13" s="650">
        <v>121486941</v>
      </c>
      <c r="BA13" s="650">
        <v>167134705</v>
      </c>
      <c r="BB13" s="650">
        <v>20515699</v>
      </c>
      <c r="BC13" s="650">
        <v>4975398</v>
      </c>
      <c r="BD13" s="650">
        <v>31393239</v>
      </c>
      <c r="BE13" s="650">
        <v>4470947</v>
      </c>
      <c r="BF13" s="651">
        <v>0.24251662105200511</v>
      </c>
      <c r="BG13" s="651">
        <v>0.14241751225478835</v>
      </c>
      <c r="BH13" s="651">
        <v>0.18197916127661867</v>
      </c>
      <c r="BI13" s="651">
        <v>0.23932520450901798</v>
      </c>
      <c r="BJ13" s="651">
        <v>0.13906570152500644</v>
      </c>
      <c r="BK13" s="651">
        <v>0.18126704190440379</v>
      </c>
      <c r="BL13"/>
      <c r="BM13" s="149">
        <v>0.39522478768492625</v>
      </c>
      <c r="BN13" s="149">
        <v>0.60477521231507381</v>
      </c>
      <c r="BO13" s="653">
        <v>0</v>
      </c>
      <c r="BP13" s="653">
        <v>0</v>
      </c>
      <c r="BQ13"/>
      <c r="BR13" s="654">
        <v>0.3028002340657418</v>
      </c>
      <c r="BS13" s="654">
        <v>0.1720193307375352</v>
      </c>
      <c r="BT13" s="654">
        <v>0.2230238381051142</v>
      </c>
      <c r="BU13" s="654">
        <v>0.29196954378607076</v>
      </c>
      <c r="BV13" s="654">
        <v>0.16790526687966048</v>
      </c>
      <c r="BW13" s="654">
        <v>0.21869019214798041</v>
      </c>
      <c r="BX13" s="655">
        <v>-6.0283613013736692E-2</v>
      </c>
      <c r="BY13" s="656">
        <v>-2.9601818482746844E-2</v>
      </c>
      <c r="BZ13" s="656">
        <v>-4.1044676828495524E-2</v>
      </c>
      <c r="CA13" s="656">
        <v>-5.2644339277052782E-2</v>
      </c>
      <c r="CB13" s="656">
        <v>-2.883956535465404E-2</v>
      </c>
      <c r="CC13" s="657">
        <v>-3.7423150243576619E-2</v>
      </c>
      <c r="CD13"/>
      <c r="CE13" s="658">
        <v>3443</v>
      </c>
      <c r="CF13" s="658">
        <v>0</v>
      </c>
      <c r="CG13" s="658">
        <v>0</v>
      </c>
      <c r="CH13" s="658">
        <v>3443</v>
      </c>
      <c r="CI13" s="658">
        <v>1104</v>
      </c>
      <c r="CJ13" s="658">
        <v>0</v>
      </c>
      <c r="CK13" s="658">
        <v>0</v>
      </c>
      <c r="CL13" s="658">
        <v>1104</v>
      </c>
      <c r="CM13" s="590"/>
      <c r="CN13" s="659">
        <v>3400013</v>
      </c>
      <c r="CO13" s="660" t="s">
        <v>385</v>
      </c>
      <c r="CP13" s="660">
        <v>481190.36019645544</v>
      </c>
      <c r="CQ13" s="660">
        <v>412165.765717317</v>
      </c>
      <c r="CR13" s="660">
        <v>0</v>
      </c>
      <c r="CS13" s="660">
        <v>0</v>
      </c>
      <c r="CT13" s="660">
        <v>893356.1259137725</v>
      </c>
      <c r="CU13" s="590"/>
      <c r="CV13" s="661">
        <v>3400013</v>
      </c>
      <c r="CW13" s="662" t="s">
        <v>385</v>
      </c>
      <c r="CX13" s="662">
        <v>614896.56691508461</v>
      </c>
      <c r="CY13" s="662">
        <v>526692.41801941686</v>
      </c>
      <c r="CZ13" s="662">
        <v>0</v>
      </c>
      <c r="DA13" s="662">
        <v>0</v>
      </c>
      <c r="DB13" s="662">
        <v>1141588.9849345013</v>
      </c>
      <c r="DD13" s="63">
        <v>1096086.92711154</v>
      </c>
      <c r="DE13" s="63">
        <v>938858.18373673386</v>
      </c>
      <c r="DF13" s="63">
        <v>2034945.1108482738</v>
      </c>
      <c r="DH13" s="113">
        <v>0.1923591509680134</v>
      </c>
      <c r="DI13" s="63">
        <v>180597.96310296925</v>
      </c>
      <c r="DJ13" s="36">
        <v>1.0684210000000001</v>
      </c>
      <c r="DK13" s="63">
        <v>135068.25943550628</v>
      </c>
      <c r="DM13" s="63">
        <v>402294521</v>
      </c>
      <c r="DO13" s="63">
        <v>402294527</v>
      </c>
      <c r="DT13" s="63"/>
      <c r="DU13" s="593"/>
    </row>
    <row r="14" spans="1:125">
      <c r="A14" s="409"/>
      <c r="B14" s="102">
        <v>3400014</v>
      </c>
      <c r="C14" s="642">
        <v>1447200233</v>
      </c>
      <c r="D14" s="643"/>
      <c r="E14" s="644" t="s">
        <v>15</v>
      </c>
      <c r="F14" s="645"/>
      <c r="G14" s="646"/>
      <c r="H14" s="647">
        <v>43100</v>
      </c>
      <c r="I14" s="648">
        <v>12</v>
      </c>
      <c r="J14" s="649">
        <v>507652012</v>
      </c>
      <c r="K14" s="649">
        <v>3753612</v>
      </c>
      <c r="L14" s="649">
        <v>11833689</v>
      </c>
      <c r="M14" s="649">
        <v>523239313</v>
      </c>
      <c r="N14" s="649">
        <v>451844115</v>
      </c>
      <c r="O14" s="649"/>
      <c r="P14" s="649"/>
      <c r="Q14" s="649">
        <v>451844115</v>
      </c>
      <c r="R14" s="649">
        <v>1592422483</v>
      </c>
      <c r="S14" s="649">
        <v>6518325</v>
      </c>
      <c r="T14" s="649">
        <v>9527358</v>
      </c>
      <c r="U14" s="649">
        <v>1608468166</v>
      </c>
      <c r="V14" s="649">
        <v>1578743324</v>
      </c>
      <c r="W14" s="649"/>
      <c r="X14" s="649"/>
      <c r="Y14" s="649">
        <v>1578743324</v>
      </c>
      <c r="Z14" s="649">
        <v>209780231</v>
      </c>
      <c r="AA14" s="649"/>
      <c r="AB14" s="649">
        <v>2756733</v>
      </c>
      <c r="AC14" s="649">
        <v>212536964</v>
      </c>
      <c r="AD14" s="649">
        <v>68089333</v>
      </c>
      <c r="AE14" s="649"/>
      <c r="AF14" s="649">
        <v>1718811</v>
      </c>
      <c r="AG14" s="649">
        <v>69808144</v>
      </c>
      <c r="AH14" s="649">
        <v>105117041</v>
      </c>
      <c r="AI14" s="649"/>
      <c r="AJ14" s="649">
        <v>15480</v>
      </c>
      <c r="AK14" s="649">
        <v>105132521</v>
      </c>
      <c r="AL14" s="649">
        <v>21336645</v>
      </c>
      <c r="AM14" s="649"/>
      <c r="AN14" s="649">
        <v>6267</v>
      </c>
      <c r="AO14" s="649">
        <v>21342912</v>
      </c>
      <c r="AP14" s="649"/>
      <c r="AQ14" s="649"/>
      <c r="AR14" s="649"/>
      <c r="AS14" s="649">
        <v>0</v>
      </c>
      <c r="AT14" s="649"/>
      <c r="AU14" s="649"/>
      <c r="AV14" s="649"/>
      <c r="AW14" s="649">
        <v>0</v>
      </c>
      <c r="AX14" s="650">
        <v>523239313</v>
      </c>
      <c r="AY14" s="650">
        <v>451844115</v>
      </c>
      <c r="AZ14" s="650">
        <v>1608468166</v>
      </c>
      <c r="BA14" s="650">
        <v>1578743324</v>
      </c>
      <c r="BB14" s="650">
        <v>212536964</v>
      </c>
      <c r="BC14" s="650">
        <v>69808144</v>
      </c>
      <c r="BD14" s="650">
        <v>105132521</v>
      </c>
      <c r="BE14" s="650">
        <v>21342912</v>
      </c>
      <c r="BF14" s="651">
        <v>0.32845177933378217</v>
      </c>
      <c r="BG14" s="651">
        <v>0.20300960917697389</v>
      </c>
      <c r="BH14" s="651">
        <v>0.2869367701464936</v>
      </c>
      <c r="BI14" s="651">
        <v>0.32530287142779546</v>
      </c>
      <c r="BJ14" s="651">
        <v>0.28620492522823804</v>
      </c>
      <c r="BK14" s="651">
        <v>0.30593621761824158</v>
      </c>
      <c r="BL14"/>
      <c r="BM14" s="149">
        <v>0.66905061403678734</v>
      </c>
      <c r="BN14" s="149">
        <v>0.33094938596321266</v>
      </c>
      <c r="BO14" s="653">
        <v>0</v>
      </c>
      <c r="BP14" s="653">
        <v>0</v>
      </c>
      <c r="BQ14"/>
      <c r="BR14" s="654">
        <v>0.31451290562962708</v>
      </c>
      <c r="BS14" s="654">
        <v>0.20191079062180275</v>
      </c>
      <c r="BT14" s="654">
        <v>0.27343115957573977</v>
      </c>
      <c r="BU14" s="654">
        <v>0.32370387503184134</v>
      </c>
      <c r="BV14" s="654">
        <v>0.32482422320820109</v>
      </c>
      <c r="BW14" s="654">
        <v>0.32425292423558499</v>
      </c>
      <c r="BX14" s="655">
        <v>1.3938873704155086E-2</v>
      </c>
      <c r="BY14" s="656">
        <v>1.0988185551711327E-3</v>
      </c>
      <c r="BZ14" s="656">
        <v>1.3505610570753834E-2</v>
      </c>
      <c r="CA14" s="656">
        <v>1.598996395954122E-3</v>
      </c>
      <c r="CB14" s="656">
        <v>-3.8619297979963052E-2</v>
      </c>
      <c r="CC14" s="657">
        <v>-1.8316706617343415E-2</v>
      </c>
      <c r="CD14"/>
      <c r="CE14" s="658">
        <v>44093</v>
      </c>
      <c r="CF14" s="658">
        <v>0</v>
      </c>
      <c r="CG14" s="658">
        <v>1137</v>
      </c>
      <c r="CH14" s="658">
        <v>45230</v>
      </c>
      <c r="CI14" s="658">
        <v>9600</v>
      </c>
      <c r="CJ14" s="658">
        <v>0</v>
      </c>
      <c r="CK14" s="658">
        <v>74</v>
      </c>
      <c r="CL14" s="658">
        <v>9674</v>
      </c>
      <c r="CM14" s="590"/>
      <c r="CN14" s="659">
        <v>3400014</v>
      </c>
      <c r="CO14" s="660" t="s">
        <v>15</v>
      </c>
      <c r="CP14" s="660">
        <v>8775223.9134420753</v>
      </c>
      <c r="CQ14" s="660">
        <v>5762356.3851591554</v>
      </c>
      <c r="CR14" s="660">
        <v>0</v>
      </c>
      <c r="CS14" s="660">
        <v>0</v>
      </c>
      <c r="CT14" s="660">
        <v>14537580.298601231</v>
      </c>
      <c r="CU14" s="590"/>
      <c r="CV14" s="661">
        <v>3400014</v>
      </c>
      <c r="CW14" s="662" t="s">
        <v>15</v>
      </c>
      <c r="CX14" s="662">
        <v>11213556.01571844</v>
      </c>
      <c r="CY14" s="662">
        <v>7363516.5033833571</v>
      </c>
      <c r="CZ14" s="662">
        <v>0</v>
      </c>
      <c r="DA14" s="662">
        <v>0</v>
      </c>
      <c r="DB14" s="662">
        <v>18577072.519101799</v>
      </c>
      <c r="DD14" s="63">
        <v>19988779.929160513</v>
      </c>
      <c r="DE14" s="63">
        <v>13125872.888542512</v>
      </c>
      <c r="DF14" s="63">
        <v>33114652.817703024</v>
      </c>
      <c r="DH14" s="113">
        <v>4.7235122227939165E-2</v>
      </c>
      <c r="DI14" s="63">
        <v>620002.21023869852</v>
      </c>
      <c r="DJ14" s="36">
        <v>1.0518130000000001</v>
      </c>
      <c r="DK14" s="63">
        <v>456488.46933045739</v>
      </c>
      <c r="DM14" s="63">
        <v>4571115459</v>
      </c>
      <c r="DO14" s="63">
        <v>4571115465</v>
      </c>
      <c r="DT14" s="63"/>
      <c r="DU14" s="593"/>
    </row>
    <row r="15" spans="1:125">
      <c r="A15" s="409"/>
      <c r="B15" s="102">
        <v>3400015</v>
      </c>
      <c r="C15" s="642">
        <v>1508843566</v>
      </c>
      <c r="D15" s="643"/>
      <c r="E15" s="644" t="s">
        <v>269</v>
      </c>
      <c r="F15" s="645"/>
      <c r="G15" s="646"/>
      <c r="H15" s="647">
        <v>43100</v>
      </c>
      <c r="I15" s="648">
        <v>12</v>
      </c>
      <c r="J15" s="649">
        <v>89777531</v>
      </c>
      <c r="K15" s="649">
        <v>3827177</v>
      </c>
      <c r="L15" s="649">
        <v>2815432</v>
      </c>
      <c r="M15" s="649">
        <v>96420140</v>
      </c>
      <c r="N15" s="649">
        <v>71359880</v>
      </c>
      <c r="O15" s="649"/>
      <c r="P15" s="649"/>
      <c r="Q15" s="649">
        <v>71359880</v>
      </c>
      <c r="R15" s="649">
        <v>284785097</v>
      </c>
      <c r="S15" s="649">
        <v>6440751</v>
      </c>
      <c r="T15" s="649">
        <v>3008092</v>
      </c>
      <c r="U15" s="649">
        <v>294233940</v>
      </c>
      <c r="V15" s="649">
        <v>384691482</v>
      </c>
      <c r="W15" s="649"/>
      <c r="X15" s="649"/>
      <c r="Y15" s="649">
        <v>384691482</v>
      </c>
      <c r="Z15" s="649">
        <v>31779090</v>
      </c>
      <c r="AA15" s="649"/>
      <c r="AB15" s="649">
        <v>565462</v>
      </c>
      <c r="AC15" s="649">
        <v>32344552</v>
      </c>
      <c r="AD15" s="649">
        <v>10754695</v>
      </c>
      <c r="AE15" s="649"/>
      <c r="AF15" s="649">
        <v>331792</v>
      </c>
      <c r="AG15" s="649">
        <v>11086487</v>
      </c>
      <c r="AH15" s="649">
        <v>50104690</v>
      </c>
      <c r="AI15" s="649"/>
      <c r="AJ15" s="649"/>
      <c r="AK15" s="649">
        <v>50104690</v>
      </c>
      <c r="AL15" s="649">
        <v>9178715</v>
      </c>
      <c r="AM15" s="649"/>
      <c r="AN15" s="649"/>
      <c r="AO15" s="649">
        <v>9178715</v>
      </c>
      <c r="AP15" s="649"/>
      <c r="AQ15" s="649"/>
      <c r="AR15" s="649"/>
      <c r="AS15" s="649">
        <v>0</v>
      </c>
      <c r="AT15" s="649"/>
      <c r="AU15" s="649"/>
      <c r="AV15" s="649"/>
      <c r="AW15" s="649">
        <v>0</v>
      </c>
      <c r="AX15" s="650">
        <v>96420140</v>
      </c>
      <c r="AY15" s="650">
        <v>71359880</v>
      </c>
      <c r="AZ15" s="650">
        <v>294233940</v>
      </c>
      <c r="BA15" s="650">
        <v>384691482</v>
      </c>
      <c r="BB15" s="650">
        <v>32344552</v>
      </c>
      <c r="BC15" s="650">
        <v>11086487</v>
      </c>
      <c r="BD15" s="650">
        <v>50104690</v>
      </c>
      <c r="BE15" s="650">
        <v>9178715</v>
      </c>
      <c r="BF15" s="651">
        <v>0.34276211338465901</v>
      </c>
      <c r="BG15" s="651">
        <v>0.1831907352385575</v>
      </c>
      <c r="BH15" s="651">
        <v>0.24579003406726285</v>
      </c>
      <c r="BI15" s="651">
        <v>0.32769890516369388</v>
      </c>
      <c r="BJ15" s="651">
        <v>0.18549898643193768</v>
      </c>
      <c r="BK15" s="651">
        <v>0.24712584705658583</v>
      </c>
      <c r="BL15"/>
      <c r="BM15" s="149">
        <v>0.39229653560671912</v>
      </c>
      <c r="BN15" s="149">
        <v>0.60770346439328093</v>
      </c>
      <c r="BO15" s="653">
        <v>0</v>
      </c>
      <c r="BP15" s="653">
        <v>0</v>
      </c>
      <c r="BQ15"/>
      <c r="BR15" s="654">
        <v>0.35300265467785147</v>
      </c>
      <c r="BS15" s="654">
        <v>0.18960962751610022</v>
      </c>
      <c r="BT15" s="654">
        <v>0.24871397673483994</v>
      </c>
      <c r="BU15" s="654">
        <v>0.34477086548058056</v>
      </c>
      <c r="BV15" s="654">
        <v>0.19280148861869498</v>
      </c>
      <c r="BW15" s="654">
        <v>0.25886362803520735</v>
      </c>
      <c r="BX15" s="655">
        <v>-1.0240541293192462E-2</v>
      </c>
      <c r="BY15" s="656">
        <v>-6.4188922775427204E-3</v>
      </c>
      <c r="BZ15" s="656">
        <v>-2.9239426675770896E-3</v>
      </c>
      <c r="CA15" s="656">
        <v>-1.7071960316886681E-2</v>
      </c>
      <c r="CB15" s="656">
        <v>-7.3025021867572926E-3</v>
      </c>
      <c r="CC15" s="657">
        <v>-1.173778097862152E-2</v>
      </c>
      <c r="CD15"/>
      <c r="CE15" s="658">
        <v>5955</v>
      </c>
      <c r="CF15" s="658">
        <v>0</v>
      </c>
      <c r="CG15" s="658">
        <v>186</v>
      </c>
      <c r="CH15" s="658">
        <v>6141</v>
      </c>
      <c r="CI15" s="658">
        <v>1704</v>
      </c>
      <c r="CJ15" s="658">
        <v>0</v>
      </c>
      <c r="CK15" s="658">
        <v>16</v>
      </c>
      <c r="CL15" s="658">
        <v>1720</v>
      </c>
      <c r="CM15" s="590"/>
      <c r="CN15" s="659">
        <v>3400015</v>
      </c>
      <c r="CO15" s="660" t="s">
        <v>269</v>
      </c>
      <c r="CP15" s="660">
        <v>1482887.1183985518</v>
      </c>
      <c r="CQ15" s="660">
        <v>1022299.9356556163</v>
      </c>
      <c r="CR15" s="660">
        <v>0</v>
      </c>
      <c r="CS15" s="660">
        <v>0</v>
      </c>
      <c r="CT15" s="660">
        <v>2505187.0540541681</v>
      </c>
      <c r="CU15" s="590"/>
      <c r="CV15" s="661">
        <v>3400015</v>
      </c>
      <c r="CW15" s="662" t="s">
        <v>269</v>
      </c>
      <c r="CX15" s="662">
        <v>1894930.3096047118</v>
      </c>
      <c r="CY15" s="662">
        <v>1306361.8326341959</v>
      </c>
      <c r="CZ15" s="662">
        <v>0</v>
      </c>
      <c r="DA15" s="662">
        <v>0</v>
      </c>
      <c r="DB15" s="662">
        <v>3201292.1422389075</v>
      </c>
      <c r="DD15" s="63">
        <v>3377817.4280032637</v>
      </c>
      <c r="DE15" s="63">
        <v>2328661.7682898124</v>
      </c>
      <c r="DF15" s="63">
        <v>5706479.1962930765</v>
      </c>
      <c r="DH15" s="113">
        <v>0.12862570676968627</v>
      </c>
      <c r="DI15" s="63">
        <v>299525.76577382453</v>
      </c>
      <c r="DJ15" s="36">
        <v>1.0518130000000001</v>
      </c>
      <c r="DK15" s="63">
        <v>220531.56599310462</v>
      </c>
      <c r="DM15" s="63">
        <v>949419886</v>
      </c>
      <c r="DO15" s="63">
        <v>949419892</v>
      </c>
      <c r="DT15" s="63"/>
      <c r="DU15" s="593"/>
    </row>
    <row r="16" spans="1:125">
      <c r="A16" s="409"/>
      <c r="B16" s="102">
        <v>3400016</v>
      </c>
      <c r="C16" s="642">
        <v>1407962046</v>
      </c>
      <c r="D16" s="643"/>
      <c r="E16" s="644" t="s">
        <v>386</v>
      </c>
      <c r="F16" s="645"/>
      <c r="G16" s="646"/>
      <c r="H16" s="647">
        <v>42947</v>
      </c>
      <c r="I16" s="648">
        <v>12</v>
      </c>
      <c r="J16" s="649">
        <v>28516385</v>
      </c>
      <c r="K16" s="649"/>
      <c r="L16" s="649"/>
      <c r="M16" s="649">
        <v>28516385</v>
      </c>
      <c r="N16" s="649">
        <v>33149699</v>
      </c>
      <c r="O16" s="649"/>
      <c r="P16" s="649"/>
      <c r="Q16" s="649">
        <v>33149699</v>
      </c>
      <c r="R16" s="649">
        <v>82716361</v>
      </c>
      <c r="S16" s="649"/>
      <c r="T16" s="649"/>
      <c r="U16" s="649">
        <v>82716361</v>
      </c>
      <c r="V16" s="649">
        <v>206851844</v>
      </c>
      <c r="W16" s="649"/>
      <c r="X16" s="649"/>
      <c r="Y16" s="649">
        <v>206851844</v>
      </c>
      <c r="Z16" s="649">
        <v>13085796</v>
      </c>
      <c r="AA16" s="649"/>
      <c r="AB16" s="649"/>
      <c r="AC16" s="649">
        <v>13085796</v>
      </c>
      <c r="AD16" s="649">
        <v>4051860</v>
      </c>
      <c r="AE16" s="649"/>
      <c r="AF16" s="649"/>
      <c r="AG16" s="649">
        <v>4051860</v>
      </c>
      <c r="AH16" s="649">
        <v>29705265</v>
      </c>
      <c r="AI16" s="649"/>
      <c r="AJ16" s="649"/>
      <c r="AK16" s="649">
        <v>29705265</v>
      </c>
      <c r="AL16" s="649">
        <v>4230098</v>
      </c>
      <c r="AM16" s="649"/>
      <c r="AN16" s="649"/>
      <c r="AO16" s="649">
        <v>4230098</v>
      </c>
      <c r="AP16" s="649"/>
      <c r="AQ16" s="649"/>
      <c r="AR16" s="649"/>
      <c r="AS16" s="649">
        <v>0</v>
      </c>
      <c r="AT16" s="649"/>
      <c r="AU16" s="649"/>
      <c r="AV16" s="649"/>
      <c r="AW16" s="649">
        <v>0</v>
      </c>
      <c r="AX16" s="650">
        <v>28516385</v>
      </c>
      <c r="AY16" s="650">
        <v>33149699</v>
      </c>
      <c r="AZ16" s="650">
        <v>82716361</v>
      </c>
      <c r="BA16" s="650">
        <v>206851844</v>
      </c>
      <c r="BB16" s="650">
        <v>13085796</v>
      </c>
      <c r="BC16" s="650">
        <v>4051860</v>
      </c>
      <c r="BD16" s="650">
        <v>29705265</v>
      </c>
      <c r="BE16" s="650">
        <v>4230098</v>
      </c>
      <c r="BF16" s="651">
        <v>0.30963802278439922</v>
      </c>
      <c r="BG16" s="651">
        <v>0.14240229804379795</v>
      </c>
      <c r="BH16" s="651">
        <v>0.19354411427190366</v>
      </c>
      <c r="BI16" s="651">
        <v>0.34474902734176133</v>
      </c>
      <c r="BJ16" s="651">
        <v>0.1602581749283318</v>
      </c>
      <c r="BK16" s="651">
        <v>0.21295875353442206</v>
      </c>
      <c r="BL16"/>
      <c r="BM16" s="149">
        <v>0.30580676651135152</v>
      </c>
      <c r="BN16" s="149">
        <v>0.69419323348864848</v>
      </c>
      <c r="BO16" s="653">
        <v>0</v>
      </c>
      <c r="BP16" s="653">
        <v>0</v>
      </c>
      <c r="BQ16"/>
      <c r="BR16" s="654">
        <v>0.35827516415017246</v>
      </c>
      <c r="BS16" s="654">
        <v>0.16779561224252787</v>
      </c>
      <c r="BT16" s="654">
        <v>0.22067861500242389</v>
      </c>
      <c r="BU16" s="654">
        <v>0.31557374953382594</v>
      </c>
      <c r="BV16" s="654">
        <v>0.21468001167910072</v>
      </c>
      <c r="BW16" s="654">
        <v>0.24412138373066733</v>
      </c>
      <c r="BX16" s="655">
        <v>-4.863714136577324E-2</v>
      </c>
      <c r="BY16" s="656">
        <v>-2.5393314198729922E-2</v>
      </c>
      <c r="BZ16" s="656">
        <v>-2.7134500730520233E-2</v>
      </c>
      <c r="CA16" s="656">
        <v>2.9175277807935385E-2</v>
      </c>
      <c r="CB16" s="656">
        <v>-5.442183675076892E-2</v>
      </c>
      <c r="CC16" s="657">
        <v>-3.1162630196245267E-2</v>
      </c>
      <c r="CD16"/>
      <c r="CE16" s="658">
        <v>2813</v>
      </c>
      <c r="CF16" s="658">
        <v>0</v>
      </c>
      <c r="CG16" s="658">
        <v>0</v>
      </c>
      <c r="CH16" s="658">
        <v>2813</v>
      </c>
      <c r="CI16" s="658">
        <v>942</v>
      </c>
      <c r="CJ16" s="658">
        <v>0</v>
      </c>
      <c r="CK16" s="658">
        <v>0</v>
      </c>
      <c r="CL16" s="658">
        <v>942</v>
      </c>
      <c r="CM16" s="590"/>
      <c r="CN16" s="659">
        <v>3400016</v>
      </c>
      <c r="CO16" s="660" t="s">
        <v>386</v>
      </c>
      <c r="CP16" s="660">
        <v>416099.56421592948</v>
      </c>
      <c r="CQ16" s="660">
        <v>623870.86942469352</v>
      </c>
      <c r="CR16" s="660">
        <v>0</v>
      </c>
      <c r="CS16" s="660">
        <v>0</v>
      </c>
      <c r="CT16" s="660">
        <v>1039970.433640623</v>
      </c>
      <c r="CU16" s="590"/>
      <c r="CV16" s="661">
        <v>3400016</v>
      </c>
      <c r="CW16" s="662" t="s">
        <v>386</v>
      </c>
      <c r="CX16" s="662">
        <v>531719.28345941647</v>
      </c>
      <c r="CY16" s="662">
        <v>797223.06916321907</v>
      </c>
      <c r="CZ16" s="662">
        <v>0</v>
      </c>
      <c r="DA16" s="662">
        <v>0</v>
      </c>
      <c r="DB16" s="662">
        <v>1328942.3526226357</v>
      </c>
      <c r="DD16" s="63">
        <v>947818.84767534595</v>
      </c>
      <c r="DE16" s="63">
        <v>1421093.9385879126</v>
      </c>
      <c r="DF16" s="63">
        <v>2368912.7862632587</v>
      </c>
      <c r="DH16" s="113">
        <v>0.12760592486827707</v>
      </c>
      <c r="DI16" s="63">
        <v>181340.00635821311</v>
      </c>
      <c r="DJ16" s="36">
        <v>1.061901</v>
      </c>
      <c r="DK16" s="63">
        <v>134795.593864255</v>
      </c>
      <c r="DM16" s="63">
        <v>402307308</v>
      </c>
      <c r="DO16" s="63">
        <v>402307314</v>
      </c>
      <c r="DT16" s="63"/>
      <c r="DU16" s="593"/>
    </row>
    <row r="17" spans="1:130">
      <c r="A17" s="409"/>
      <c r="B17" s="102">
        <v>3400017</v>
      </c>
      <c r="C17" s="642">
        <v>1144247982</v>
      </c>
      <c r="D17" s="643"/>
      <c r="E17" s="644" t="s">
        <v>387</v>
      </c>
      <c r="F17" s="645"/>
      <c r="G17" s="646"/>
      <c r="H17" s="647">
        <v>43008</v>
      </c>
      <c r="I17" s="648">
        <v>9</v>
      </c>
      <c r="J17" s="649">
        <v>52625107</v>
      </c>
      <c r="K17" s="649"/>
      <c r="L17" s="649"/>
      <c r="M17" s="649">
        <v>52625107</v>
      </c>
      <c r="N17" s="649">
        <v>77756727</v>
      </c>
      <c r="O17" s="649"/>
      <c r="P17" s="649"/>
      <c r="Q17" s="649">
        <v>77756727</v>
      </c>
      <c r="R17" s="649">
        <v>156201053</v>
      </c>
      <c r="S17" s="649"/>
      <c r="T17" s="649"/>
      <c r="U17" s="649">
        <v>156201053</v>
      </c>
      <c r="V17" s="649">
        <v>287947616</v>
      </c>
      <c r="W17" s="649"/>
      <c r="X17" s="649"/>
      <c r="Y17" s="649">
        <v>287947616</v>
      </c>
      <c r="Z17" s="649">
        <v>11863483</v>
      </c>
      <c r="AA17" s="649"/>
      <c r="AB17" s="649"/>
      <c r="AC17" s="649">
        <v>11863483</v>
      </c>
      <c r="AD17" s="649">
        <v>5260513</v>
      </c>
      <c r="AE17" s="649"/>
      <c r="AF17" s="649"/>
      <c r="AG17" s="649">
        <v>5260513</v>
      </c>
      <c r="AH17" s="649">
        <v>23008426</v>
      </c>
      <c r="AI17" s="649"/>
      <c r="AJ17" s="649"/>
      <c r="AK17" s="649">
        <v>23008426</v>
      </c>
      <c r="AL17" s="649">
        <v>5670667</v>
      </c>
      <c r="AM17" s="649"/>
      <c r="AN17" s="649"/>
      <c r="AO17" s="649">
        <v>5670667</v>
      </c>
      <c r="AP17" s="649"/>
      <c r="AQ17" s="649"/>
      <c r="AR17" s="649"/>
      <c r="AS17" s="649">
        <v>0</v>
      </c>
      <c r="AT17" s="649"/>
      <c r="AU17" s="649"/>
      <c r="AV17" s="649"/>
      <c r="AW17" s="649">
        <v>0</v>
      </c>
      <c r="AX17" s="650">
        <v>52625107</v>
      </c>
      <c r="AY17" s="650">
        <v>77756727</v>
      </c>
      <c r="AZ17" s="650">
        <v>156201053</v>
      </c>
      <c r="BA17" s="650">
        <v>287947616</v>
      </c>
      <c r="BB17" s="650">
        <v>11863483</v>
      </c>
      <c r="BC17" s="650">
        <v>5260513</v>
      </c>
      <c r="BD17" s="650">
        <v>23008426</v>
      </c>
      <c r="BE17" s="650">
        <v>5670667</v>
      </c>
      <c r="BF17" s="651">
        <v>0.44342062107730085</v>
      </c>
      <c r="BG17" s="651">
        <v>0.2464604488807709</v>
      </c>
      <c r="BH17" s="651">
        <v>0.31346663585294399</v>
      </c>
      <c r="BI17" s="651">
        <v>0.33690622431335338</v>
      </c>
      <c r="BJ17" s="651">
        <v>0.27003775228338756</v>
      </c>
      <c r="BK17" s="651">
        <v>0.29355448546891849</v>
      </c>
      <c r="BL17"/>
      <c r="BM17" s="149">
        <v>0.34020170791338095</v>
      </c>
      <c r="BN17" s="149">
        <v>0.65979829208661911</v>
      </c>
      <c r="BO17" s="653">
        <v>0</v>
      </c>
      <c r="BP17" s="653">
        <v>0</v>
      </c>
      <c r="BQ17"/>
      <c r="BR17" s="654">
        <v>0.52374391468047865</v>
      </c>
      <c r="BS17" s="654">
        <v>0.2831053568099835</v>
      </c>
      <c r="BT17" s="654">
        <v>0.36334348306457742</v>
      </c>
      <c r="BU17" s="654">
        <v>0.36829138651098636</v>
      </c>
      <c r="BV17" s="654">
        <v>0.29859806505611153</v>
      </c>
      <c r="BW17" s="654">
        <v>0.32278479683401801</v>
      </c>
      <c r="BX17" s="655">
        <v>-8.0323293603177803E-2</v>
      </c>
      <c r="BY17" s="656">
        <v>-3.66449079292126E-2</v>
      </c>
      <c r="BZ17" s="656">
        <v>-4.9876847211633435E-2</v>
      </c>
      <c r="CA17" s="656">
        <v>-3.1385162197632988E-2</v>
      </c>
      <c r="CB17" s="656">
        <v>-2.8560312772723973E-2</v>
      </c>
      <c r="CC17" s="657">
        <v>-2.9230311365099515E-2</v>
      </c>
      <c r="CD17"/>
      <c r="CE17" s="658">
        <v>2150</v>
      </c>
      <c r="CF17" s="658">
        <v>0</v>
      </c>
      <c r="CG17" s="658">
        <v>0</v>
      </c>
      <c r="CH17" s="658">
        <v>2150</v>
      </c>
      <c r="CI17" s="658">
        <v>750</v>
      </c>
      <c r="CJ17" s="658">
        <v>0</v>
      </c>
      <c r="CK17" s="658">
        <v>0</v>
      </c>
      <c r="CL17" s="658">
        <v>750</v>
      </c>
      <c r="CM17" s="590"/>
      <c r="CN17" s="659">
        <v>3400017</v>
      </c>
      <c r="CO17" s="660" t="s">
        <v>387</v>
      </c>
      <c r="CP17" s="660">
        <v>924567.77500264498</v>
      </c>
      <c r="CQ17" s="660">
        <v>1216031.6510561209</v>
      </c>
      <c r="CR17" s="660">
        <v>0</v>
      </c>
      <c r="CS17" s="660">
        <v>0</v>
      </c>
      <c r="CT17" s="660">
        <v>2140599.426058766</v>
      </c>
      <c r="CU17" s="590"/>
      <c r="CV17" s="661">
        <v>3400017</v>
      </c>
      <c r="CW17" s="662" t="s">
        <v>387</v>
      </c>
      <c r="CX17" s="662">
        <v>0</v>
      </c>
      <c r="CY17" s="662">
        <v>0</v>
      </c>
      <c r="CZ17" s="662">
        <v>0</v>
      </c>
      <c r="DA17" s="662">
        <v>0</v>
      </c>
      <c r="DB17" s="662">
        <v>0</v>
      </c>
      <c r="DD17" s="63">
        <v>924567.77500264498</v>
      </c>
      <c r="DE17" s="63">
        <v>1216031.6510561209</v>
      </c>
      <c r="DF17" s="63">
        <v>2140599.426058766</v>
      </c>
      <c r="DH17" s="113">
        <v>7.2928313970828537E-2</v>
      </c>
      <c r="DI17" s="63">
        <v>88683.138046685795</v>
      </c>
      <c r="DJ17" s="36">
        <v>1.061901</v>
      </c>
      <c r="DK17" s="63">
        <v>65920.899082439588</v>
      </c>
      <c r="DM17" s="63">
        <v>620333592</v>
      </c>
      <c r="DO17" s="63">
        <v>620333596.5</v>
      </c>
      <c r="DT17" s="63"/>
      <c r="DU17" s="593"/>
    </row>
    <row r="18" spans="1:130" s="663" customFormat="1">
      <c r="A18" s="409"/>
      <c r="B18" s="102">
        <v>3400020</v>
      </c>
      <c r="C18" s="642">
        <v>1902836943</v>
      </c>
      <c r="D18" s="643"/>
      <c r="E18" s="644" t="s">
        <v>18</v>
      </c>
      <c r="F18" s="645"/>
      <c r="G18" s="646"/>
      <c r="H18" s="647">
        <v>43100</v>
      </c>
      <c r="I18" s="648">
        <v>12</v>
      </c>
      <c r="J18" s="649">
        <v>35733556</v>
      </c>
      <c r="K18" s="649"/>
      <c r="L18" s="649"/>
      <c r="M18" s="649">
        <v>35733556</v>
      </c>
      <c r="N18" s="649">
        <v>32511857</v>
      </c>
      <c r="O18" s="649"/>
      <c r="P18" s="649"/>
      <c r="Q18" s="649">
        <v>32511857</v>
      </c>
      <c r="R18" s="649">
        <v>163698560</v>
      </c>
      <c r="S18" s="649"/>
      <c r="T18" s="649"/>
      <c r="U18" s="649">
        <v>163698560</v>
      </c>
      <c r="V18" s="649">
        <v>242891927</v>
      </c>
      <c r="W18" s="649"/>
      <c r="X18" s="649"/>
      <c r="Y18" s="649">
        <v>242891927</v>
      </c>
      <c r="Z18" s="649">
        <v>30165048</v>
      </c>
      <c r="AA18" s="649"/>
      <c r="AB18" s="649"/>
      <c r="AC18" s="649">
        <v>30165048</v>
      </c>
      <c r="AD18" s="649">
        <v>7098105</v>
      </c>
      <c r="AE18" s="649"/>
      <c r="AF18" s="649"/>
      <c r="AG18" s="649">
        <v>7098105</v>
      </c>
      <c r="AH18" s="649">
        <v>47087553</v>
      </c>
      <c r="AI18" s="649"/>
      <c r="AJ18" s="649"/>
      <c r="AK18" s="649">
        <v>47087553</v>
      </c>
      <c r="AL18" s="649">
        <v>5296649</v>
      </c>
      <c r="AM18" s="649"/>
      <c r="AN18" s="649"/>
      <c r="AO18" s="649">
        <v>5296649</v>
      </c>
      <c r="AP18" s="649"/>
      <c r="AQ18" s="649"/>
      <c r="AR18" s="649"/>
      <c r="AS18" s="649">
        <v>0</v>
      </c>
      <c r="AT18" s="649"/>
      <c r="AU18" s="649"/>
      <c r="AV18" s="649"/>
      <c r="AW18" s="649">
        <v>0</v>
      </c>
      <c r="AX18" s="650">
        <v>35733556</v>
      </c>
      <c r="AY18" s="650">
        <v>32511857</v>
      </c>
      <c r="AZ18" s="650">
        <v>163698560</v>
      </c>
      <c r="BA18" s="650">
        <v>242891927</v>
      </c>
      <c r="BB18" s="650">
        <v>30165048</v>
      </c>
      <c r="BC18" s="650">
        <v>7098105</v>
      </c>
      <c r="BD18" s="650">
        <v>47087553</v>
      </c>
      <c r="BE18" s="650">
        <v>5296649</v>
      </c>
      <c r="BF18" s="651">
        <v>0.23530892442140322</v>
      </c>
      <c r="BG18" s="651">
        <v>0.11248511894427812</v>
      </c>
      <c r="BH18" s="651">
        <v>0.16044448781730986</v>
      </c>
      <c r="BI18" s="651">
        <v>0.21828876197811392</v>
      </c>
      <c r="BJ18" s="651">
        <v>0.13385318071934107</v>
      </c>
      <c r="BK18" s="651">
        <v>0.16784803182077401</v>
      </c>
      <c r="BL18"/>
      <c r="BM18" s="149">
        <v>0.39047291106742155</v>
      </c>
      <c r="BN18" s="149">
        <v>0.60952708893257845</v>
      </c>
      <c r="BO18" s="653">
        <v>0</v>
      </c>
      <c r="BP18" s="653">
        <v>0</v>
      </c>
      <c r="BQ18"/>
      <c r="BR18" s="654">
        <v>0.2322955723786449</v>
      </c>
      <c r="BS18" s="654">
        <v>0.11038554400471287</v>
      </c>
      <c r="BT18" s="654">
        <v>0.15733366123001952</v>
      </c>
      <c r="BU18" s="654">
        <v>0.21688979805351435</v>
      </c>
      <c r="BV18" s="654">
        <v>0.13147846832301682</v>
      </c>
      <c r="BW18" s="654">
        <v>0.1670330161017187</v>
      </c>
      <c r="BX18" s="655">
        <v>3.0133520427583216E-3</v>
      </c>
      <c r="BY18" s="656">
        <v>2.0995749395652519E-3</v>
      </c>
      <c r="BZ18" s="656">
        <v>3.1108265872903385E-3</v>
      </c>
      <c r="CA18" s="656">
        <v>1.3989639245995666E-3</v>
      </c>
      <c r="CB18" s="656">
        <v>2.3747123963242522E-3</v>
      </c>
      <c r="CC18" s="657">
        <v>8.1501571905531756E-4</v>
      </c>
      <c r="CD18"/>
      <c r="CE18" s="658">
        <v>4055</v>
      </c>
      <c r="CF18" s="658">
        <v>0</v>
      </c>
      <c r="CG18" s="658">
        <v>0</v>
      </c>
      <c r="CH18" s="658">
        <v>4055</v>
      </c>
      <c r="CI18" s="658">
        <v>1553</v>
      </c>
      <c r="CJ18" s="658">
        <v>0</v>
      </c>
      <c r="CK18" s="658">
        <v>0</v>
      </c>
      <c r="CL18" s="658">
        <v>1553</v>
      </c>
      <c r="CM18" s="590"/>
      <c r="CN18" s="659">
        <v>3400020</v>
      </c>
      <c r="CO18" s="660" t="s">
        <v>18</v>
      </c>
      <c r="CP18" s="660">
        <v>585389.98114503082</v>
      </c>
      <c r="CQ18" s="660">
        <v>449194.20396584494</v>
      </c>
      <c r="CR18" s="660">
        <v>0</v>
      </c>
      <c r="CS18" s="660">
        <v>0</v>
      </c>
      <c r="CT18" s="660">
        <v>1034584.1851108758</v>
      </c>
      <c r="CU18" s="590"/>
      <c r="CV18" s="661">
        <v>3400020</v>
      </c>
      <c r="CW18" s="662" t="s">
        <v>18</v>
      </c>
      <c r="CX18" s="662">
        <v>748049.6690864861</v>
      </c>
      <c r="CY18" s="662">
        <v>574009.78229070292</v>
      </c>
      <c r="CZ18" s="662">
        <v>0</v>
      </c>
      <c r="DA18" s="662">
        <v>0</v>
      </c>
      <c r="DB18" s="662">
        <v>1322059.451377189</v>
      </c>
      <c r="DC18" s="63"/>
      <c r="DD18" s="63">
        <v>1333439.6502315169</v>
      </c>
      <c r="DE18" s="63">
        <v>1023203.9862565479</v>
      </c>
      <c r="DF18" s="63">
        <v>2356643.6364880647</v>
      </c>
      <c r="DG18" s="63"/>
      <c r="DH18" s="113">
        <v>0.16291437920633078</v>
      </c>
      <c r="DI18" s="63">
        <v>166694.64222242852</v>
      </c>
      <c r="DJ18" s="36">
        <v>1.0518130000000001</v>
      </c>
      <c r="DK18" s="63">
        <v>122732.11420392945</v>
      </c>
      <c r="DL18" s="578"/>
      <c r="DM18" s="63">
        <v>564483255</v>
      </c>
      <c r="DN18" s="114"/>
      <c r="DO18" s="63">
        <v>564483261</v>
      </c>
      <c r="DP18" s="63"/>
      <c r="DQ18" s="63"/>
      <c r="DR18" s="578"/>
      <c r="DS18" s="578"/>
      <c r="DT18" s="63"/>
      <c r="DU18" s="593"/>
      <c r="DV18" s="578"/>
      <c r="DW18" s="578"/>
      <c r="DX18" s="578"/>
      <c r="DY18" s="578"/>
      <c r="DZ18" s="578"/>
    </row>
    <row r="19" spans="1:130" s="664" customFormat="1">
      <c r="A19" s="409"/>
      <c r="B19" s="102">
        <v>3400021</v>
      </c>
      <c r="C19" s="642">
        <v>1013918747</v>
      </c>
      <c r="D19" s="643"/>
      <c r="E19" s="644" t="s">
        <v>19</v>
      </c>
      <c r="F19" s="645"/>
      <c r="G19" s="646"/>
      <c r="H19" s="647">
        <v>43100</v>
      </c>
      <c r="I19" s="648">
        <v>12</v>
      </c>
      <c r="J19" s="649">
        <v>71349571</v>
      </c>
      <c r="K19" s="649"/>
      <c r="L19" s="649"/>
      <c r="M19" s="649">
        <v>71349571</v>
      </c>
      <c r="N19" s="649">
        <v>84436464</v>
      </c>
      <c r="O19" s="649"/>
      <c r="P19" s="649"/>
      <c r="Q19" s="649">
        <v>84436464</v>
      </c>
      <c r="R19" s="649">
        <v>294095680</v>
      </c>
      <c r="S19" s="649"/>
      <c r="T19" s="649"/>
      <c r="U19" s="649">
        <v>294095680</v>
      </c>
      <c r="V19" s="649">
        <v>542493658</v>
      </c>
      <c r="W19" s="649"/>
      <c r="X19" s="649"/>
      <c r="Y19" s="649">
        <v>542493658</v>
      </c>
      <c r="Z19" s="649">
        <v>40706297</v>
      </c>
      <c r="AA19" s="649"/>
      <c r="AB19" s="649"/>
      <c r="AC19" s="649">
        <v>40706297</v>
      </c>
      <c r="AD19" s="649">
        <v>11423033</v>
      </c>
      <c r="AE19" s="649"/>
      <c r="AF19" s="649"/>
      <c r="AG19" s="649">
        <v>11423033</v>
      </c>
      <c r="AH19" s="649">
        <v>87047147</v>
      </c>
      <c r="AI19" s="649"/>
      <c r="AJ19" s="649"/>
      <c r="AK19" s="649">
        <v>87047147</v>
      </c>
      <c r="AL19" s="649">
        <v>12657942</v>
      </c>
      <c r="AM19" s="649"/>
      <c r="AN19" s="649"/>
      <c r="AO19" s="649">
        <v>12657942</v>
      </c>
      <c r="AP19" s="649"/>
      <c r="AQ19" s="649"/>
      <c r="AR19" s="649"/>
      <c r="AS19" s="649">
        <v>0</v>
      </c>
      <c r="AT19" s="649"/>
      <c r="AU19" s="649"/>
      <c r="AV19" s="649"/>
      <c r="AW19" s="649">
        <v>0</v>
      </c>
      <c r="AX19" s="650">
        <v>71349571</v>
      </c>
      <c r="AY19" s="650">
        <v>84436464</v>
      </c>
      <c r="AZ19" s="650">
        <v>294095680</v>
      </c>
      <c r="BA19" s="650">
        <v>542493658</v>
      </c>
      <c r="BB19" s="650">
        <v>40706297</v>
      </c>
      <c r="BC19" s="650">
        <v>11423033</v>
      </c>
      <c r="BD19" s="650">
        <v>87047147</v>
      </c>
      <c r="BE19" s="650">
        <v>12657942</v>
      </c>
      <c r="BF19" s="651">
        <v>0.28062078454348233</v>
      </c>
      <c r="BG19" s="651">
        <v>0.14541478309449934</v>
      </c>
      <c r="BH19" s="651">
        <v>0.18849570114133282</v>
      </c>
      <c r="BI19" s="651">
        <v>0.24260666120631219</v>
      </c>
      <c r="BJ19" s="651">
        <v>0.15564507115399309</v>
      </c>
      <c r="BK19" s="651">
        <v>0.18621565913382462</v>
      </c>
      <c r="BL19"/>
      <c r="BM19" s="149">
        <v>0.31863169966674243</v>
      </c>
      <c r="BN19" s="149">
        <v>0.68136830033325757</v>
      </c>
      <c r="BO19" s="653">
        <v>0</v>
      </c>
      <c r="BP19" s="653">
        <v>0</v>
      </c>
      <c r="BQ19"/>
      <c r="BR19" s="654">
        <v>0.28040380690552491</v>
      </c>
      <c r="BS19" s="654">
        <v>0.14043415205239243</v>
      </c>
      <c r="BT19" s="654">
        <v>0.18397999822622771</v>
      </c>
      <c r="BU19" s="654">
        <v>0.24870396291272581</v>
      </c>
      <c r="BV19" s="654">
        <v>0.14939547846458109</v>
      </c>
      <c r="BW19" s="654">
        <v>0.18333968399825284</v>
      </c>
      <c r="BX19" s="655">
        <v>2.169776379574162E-4</v>
      </c>
      <c r="BY19" s="656">
        <v>4.9806310421069144E-3</v>
      </c>
      <c r="BZ19" s="656">
        <v>4.5157029151051131E-3</v>
      </c>
      <c r="CA19" s="656">
        <v>-6.0973017064136215E-3</v>
      </c>
      <c r="CB19" s="656">
        <v>6.249592689411998E-3</v>
      </c>
      <c r="CC19" s="657">
        <v>2.8759751355717789E-3</v>
      </c>
      <c r="CD19"/>
      <c r="CE19" s="658">
        <v>5959</v>
      </c>
      <c r="CF19" s="658">
        <v>0</v>
      </c>
      <c r="CG19" s="658">
        <v>0</v>
      </c>
      <c r="CH19" s="658">
        <v>5959</v>
      </c>
      <c r="CI19" s="658">
        <v>1997</v>
      </c>
      <c r="CJ19" s="658">
        <v>0</v>
      </c>
      <c r="CK19" s="658">
        <v>0</v>
      </c>
      <c r="CL19" s="658">
        <v>1997</v>
      </c>
      <c r="CM19" s="590"/>
      <c r="CN19" s="659">
        <v>3400021</v>
      </c>
      <c r="CO19" s="660" t="s">
        <v>19</v>
      </c>
      <c r="CP19" s="660">
        <v>947035.70735891594</v>
      </c>
      <c r="CQ19" s="660">
        <v>1109288.0373919797</v>
      </c>
      <c r="CR19" s="660">
        <v>0</v>
      </c>
      <c r="CS19" s="660">
        <v>0</v>
      </c>
      <c r="CT19" s="660">
        <v>2056323.7447508955</v>
      </c>
      <c r="CU19" s="590"/>
      <c r="CV19" s="661">
        <v>3400021</v>
      </c>
      <c r="CW19" s="662" t="s">
        <v>19</v>
      </c>
      <c r="CX19" s="662">
        <v>0</v>
      </c>
      <c r="CY19" s="662">
        <v>0</v>
      </c>
      <c r="CZ19" s="662">
        <v>0</v>
      </c>
      <c r="DA19" s="662">
        <v>0</v>
      </c>
      <c r="DB19" s="662">
        <v>0</v>
      </c>
      <c r="DC19" s="63"/>
      <c r="DD19" s="63">
        <v>947035.70735891594</v>
      </c>
      <c r="DE19" s="63">
        <v>1109288.0373919797</v>
      </c>
      <c r="DF19" s="63">
        <v>2056323.7447508955</v>
      </c>
      <c r="DG19" s="63"/>
      <c r="DH19" s="113">
        <v>0.14991084894317697</v>
      </c>
      <c r="DI19" s="63">
        <v>166294.31140794232</v>
      </c>
      <c r="DJ19" s="36">
        <v>1.0518130000000001</v>
      </c>
      <c r="DK19" s="63">
        <v>122437.36299544544</v>
      </c>
      <c r="DL19" s="578"/>
      <c r="DM19" s="63">
        <v>1144209792</v>
      </c>
      <c r="DN19" s="114"/>
      <c r="DO19" s="63">
        <v>1144209798</v>
      </c>
      <c r="DP19" s="63"/>
      <c r="DQ19" s="63"/>
      <c r="DR19" s="578"/>
      <c r="DS19" s="578"/>
      <c r="DT19" s="63"/>
      <c r="DU19" s="593"/>
      <c r="DV19" s="578"/>
      <c r="DW19" s="578"/>
      <c r="DX19" s="578"/>
      <c r="DY19" s="578"/>
      <c r="DZ19" s="578"/>
    </row>
    <row r="20" spans="1:130">
      <c r="A20" s="409"/>
      <c r="B20" s="102">
        <v>3400023</v>
      </c>
      <c r="C20" s="642">
        <v>1427075027</v>
      </c>
      <c r="D20" s="643"/>
      <c r="E20" s="644" t="s">
        <v>388</v>
      </c>
      <c r="F20" s="645"/>
      <c r="G20" s="646"/>
      <c r="H20" s="647">
        <v>43100</v>
      </c>
      <c r="I20" s="648">
        <v>12</v>
      </c>
      <c r="J20" s="649">
        <v>40183776</v>
      </c>
      <c r="K20" s="649">
        <v>4554642</v>
      </c>
      <c r="L20" s="649"/>
      <c r="M20" s="649">
        <v>44738418</v>
      </c>
      <c r="N20" s="649">
        <v>80393169</v>
      </c>
      <c r="O20" s="649"/>
      <c r="P20" s="649"/>
      <c r="Q20" s="649">
        <v>80393169</v>
      </c>
      <c r="R20" s="649">
        <v>141368646</v>
      </c>
      <c r="S20" s="649">
        <v>5072762</v>
      </c>
      <c r="T20" s="649"/>
      <c r="U20" s="649">
        <v>146441408</v>
      </c>
      <c r="V20" s="649">
        <v>293619303</v>
      </c>
      <c r="W20" s="649"/>
      <c r="X20" s="649"/>
      <c r="Y20" s="649">
        <v>293619303</v>
      </c>
      <c r="Z20" s="649">
        <v>6156717</v>
      </c>
      <c r="AA20" s="649"/>
      <c r="AB20" s="649"/>
      <c r="AC20" s="649">
        <v>6156717</v>
      </c>
      <c r="AD20" s="649">
        <v>2954597</v>
      </c>
      <c r="AE20" s="649"/>
      <c r="AF20" s="649"/>
      <c r="AG20" s="649">
        <v>2954597</v>
      </c>
      <c r="AH20" s="649">
        <v>26615593</v>
      </c>
      <c r="AI20" s="649"/>
      <c r="AJ20" s="649"/>
      <c r="AK20" s="649">
        <v>26615593</v>
      </c>
      <c r="AL20" s="649">
        <v>7226890</v>
      </c>
      <c r="AM20" s="649"/>
      <c r="AN20" s="649"/>
      <c r="AO20" s="649">
        <v>7226890</v>
      </c>
      <c r="AP20" s="649"/>
      <c r="AQ20" s="649"/>
      <c r="AR20" s="649"/>
      <c r="AS20" s="649">
        <v>0</v>
      </c>
      <c r="AT20" s="649"/>
      <c r="AU20" s="649"/>
      <c r="AV20" s="649"/>
      <c r="AW20" s="649">
        <v>0</v>
      </c>
      <c r="AX20" s="650">
        <v>44738418</v>
      </c>
      <c r="AY20" s="650">
        <v>80393169</v>
      </c>
      <c r="AZ20" s="650">
        <v>146441408</v>
      </c>
      <c r="BA20" s="650">
        <v>293619303</v>
      </c>
      <c r="BB20" s="650">
        <v>6156717</v>
      </c>
      <c r="BC20" s="650">
        <v>2954597</v>
      </c>
      <c r="BD20" s="650">
        <v>26615593</v>
      </c>
      <c r="BE20" s="650">
        <v>7226890</v>
      </c>
      <c r="BF20" s="651">
        <v>0.47989813402175219</v>
      </c>
      <c r="BG20" s="651">
        <v>0.27152842320665183</v>
      </c>
      <c r="BH20" s="651">
        <v>0.31067346183409106</v>
      </c>
      <c r="BI20" s="651">
        <v>0.30550387770103932</v>
      </c>
      <c r="BJ20" s="651">
        <v>0.27380069422751813</v>
      </c>
      <c r="BK20" s="651">
        <v>0.28435073586926057</v>
      </c>
      <c r="BL20"/>
      <c r="BM20" s="149">
        <v>0.18786338222725221</v>
      </c>
      <c r="BN20" s="149">
        <v>0.81213661777274782</v>
      </c>
      <c r="BO20" s="653">
        <v>0</v>
      </c>
      <c r="BP20" s="653">
        <v>0</v>
      </c>
      <c r="BQ20"/>
      <c r="BR20" s="654">
        <v>0.40284012519541529</v>
      </c>
      <c r="BS20" s="654">
        <v>0.27443283558600329</v>
      </c>
      <c r="BT20" s="654">
        <v>0.30323525934410406</v>
      </c>
      <c r="BU20" s="654">
        <v>0.26470630516334004</v>
      </c>
      <c r="BV20" s="654">
        <v>0.31023052958516217</v>
      </c>
      <c r="BW20" s="654">
        <v>0.29516189301450058</v>
      </c>
      <c r="BX20" s="655">
        <v>7.7058008826336899E-2</v>
      </c>
      <c r="BY20" s="656">
        <v>-2.904412379351462E-3</v>
      </c>
      <c r="BZ20" s="656">
        <v>7.4382024899870003E-3</v>
      </c>
      <c r="CA20" s="656">
        <v>4.0797572537699278E-2</v>
      </c>
      <c r="CB20" s="656">
        <v>-3.6429835357644047E-2</v>
      </c>
      <c r="CC20" s="657">
        <v>-1.0811157145240002E-2</v>
      </c>
      <c r="CD20"/>
      <c r="CE20" s="658">
        <v>1840</v>
      </c>
      <c r="CF20" s="658">
        <v>0</v>
      </c>
      <c r="CG20" s="658">
        <v>0</v>
      </c>
      <c r="CH20" s="658">
        <v>1840</v>
      </c>
      <c r="CI20" s="658">
        <v>765</v>
      </c>
      <c r="CJ20" s="658">
        <v>0</v>
      </c>
      <c r="CK20" s="658">
        <v>0</v>
      </c>
      <c r="CL20" s="658">
        <v>765</v>
      </c>
      <c r="CM20" s="590"/>
      <c r="CN20" s="659">
        <v>3400023</v>
      </c>
      <c r="CO20" s="660" t="s">
        <v>388</v>
      </c>
      <c r="CP20" s="660">
        <v>667739.32370738988</v>
      </c>
      <c r="CQ20" s="660">
        <v>1089174.2851975658</v>
      </c>
      <c r="CR20" s="660">
        <v>0</v>
      </c>
      <c r="CS20" s="660">
        <v>0</v>
      </c>
      <c r="CT20" s="660">
        <v>1756913.6089049557</v>
      </c>
      <c r="CU20" s="590"/>
      <c r="CV20" s="661">
        <v>3400023</v>
      </c>
      <c r="CW20" s="662" t="s">
        <v>388</v>
      </c>
      <c r="CX20" s="662">
        <v>853281.05403907655</v>
      </c>
      <c r="CY20" s="662">
        <v>1391818.2576781965</v>
      </c>
      <c r="CZ20" s="662">
        <v>0</v>
      </c>
      <c r="DA20" s="662">
        <v>0</v>
      </c>
      <c r="DB20" s="662">
        <v>2245099.3117172732</v>
      </c>
      <c r="DD20" s="63">
        <v>1521020.3777464665</v>
      </c>
      <c r="DE20" s="63">
        <v>2480992.5428757621</v>
      </c>
      <c r="DF20" s="63">
        <v>4002012.9206222286</v>
      </c>
      <c r="DH20" s="113">
        <v>8.9894329206005055E-2</v>
      </c>
      <c r="DI20" s="63">
        <v>223027.16040691736</v>
      </c>
      <c r="DJ20" s="36">
        <v>1.0518130000000001</v>
      </c>
      <c r="DK20" s="63">
        <v>164208.00666835668</v>
      </c>
      <c r="DM20" s="63">
        <v>608146095</v>
      </c>
      <c r="DO20" s="63">
        <v>608146101</v>
      </c>
      <c r="DT20" s="63"/>
      <c r="DU20" s="593"/>
    </row>
    <row r="21" spans="1:130">
      <c r="A21" s="409"/>
      <c r="B21" s="102">
        <v>3400024</v>
      </c>
      <c r="C21" s="642">
        <v>1609857432</v>
      </c>
      <c r="D21" s="643"/>
      <c r="E21" s="644" t="s">
        <v>20</v>
      </c>
      <c r="F21" s="645"/>
      <c r="G21" s="646"/>
      <c r="H21" s="647">
        <v>43008</v>
      </c>
      <c r="I21" s="648">
        <v>12</v>
      </c>
      <c r="J21" s="649">
        <v>19565715</v>
      </c>
      <c r="K21" s="649"/>
      <c r="L21" s="649"/>
      <c r="M21" s="649">
        <v>19565715</v>
      </c>
      <c r="N21" s="649">
        <v>21881001</v>
      </c>
      <c r="O21" s="649"/>
      <c r="P21" s="649"/>
      <c r="Q21" s="649">
        <v>21881001</v>
      </c>
      <c r="R21" s="649">
        <v>52221415</v>
      </c>
      <c r="S21" s="649"/>
      <c r="T21" s="649"/>
      <c r="U21" s="649">
        <v>52221415</v>
      </c>
      <c r="V21" s="649">
        <v>110252433</v>
      </c>
      <c r="W21" s="649"/>
      <c r="X21" s="649"/>
      <c r="Y21" s="649">
        <v>110252433</v>
      </c>
      <c r="Z21" s="649">
        <v>6846403</v>
      </c>
      <c r="AA21" s="649"/>
      <c r="AB21" s="649"/>
      <c r="AC21" s="649">
        <v>6846403</v>
      </c>
      <c r="AD21" s="649">
        <v>3342639</v>
      </c>
      <c r="AE21" s="649"/>
      <c r="AF21" s="649"/>
      <c r="AG21" s="649">
        <v>3342639</v>
      </c>
      <c r="AH21" s="649">
        <v>15265237</v>
      </c>
      <c r="AI21" s="649"/>
      <c r="AJ21" s="649"/>
      <c r="AK21" s="649">
        <v>15265237</v>
      </c>
      <c r="AL21" s="649">
        <v>3031569</v>
      </c>
      <c r="AM21" s="649"/>
      <c r="AN21" s="649"/>
      <c r="AO21" s="649">
        <v>3031569</v>
      </c>
      <c r="AP21" s="649"/>
      <c r="AQ21" s="649"/>
      <c r="AR21" s="649"/>
      <c r="AS21" s="649">
        <v>0</v>
      </c>
      <c r="AT21" s="649"/>
      <c r="AU21" s="649"/>
      <c r="AV21" s="649"/>
      <c r="AW21" s="649">
        <v>0</v>
      </c>
      <c r="AX21" s="650">
        <v>19565715</v>
      </c>
      <c r="AY21" s="650">
        <v>21881001</v>
      </c>
      <c r="AZ21" s="650">
        <v>52221415</v>
      </c>
      <c r="BA21" s="650">
        <v>110252433</v>
      </c>
      <c r="BB21" s="650">
        <v>6846403</v>
      </c>
      <c r="BC21" s="650">
        <v>3342639</v>
      </c>
      <c r="BD21" s="650">
        <v>15265237</v>
      </c>
      <c r="BE21" s="650">
        <v>3031569</v>
      </c>
      <c r="BF21" s="651">
        <v>0.48823287206435262</v>
      </c>
      <c r="BG21" s="651">
        <v>0.19859298614230489</v>
      </c>
      <c r="BH21" s="651">
        <v>0.28827386842405178</v>
      </c>
      <c r="BI21" s="651">
        <v>0.37466841907673315</v>
      </c>
      <c r="BJ21" s="651">
        <v>0.19846274957034282</v>
      </c>
      <c r="BK21" s="651">
        <v>0.25509776810357815</v>
      </c>
      <c r="BL21"/>
      <c r="BM21" s="149">
        <v>0.30962891038385215</v>
      </c>
      <c r="BN21" s="149">
        <v>0.6903710896161479</v>
      </c>
      <c r="BO21" s="653">
        <v>0</v>
      </c>
      <c r="BP21" s="653">
        <v>0</v>
      </c>
      <c r="BQ21"/>
      <c r="BR21" s="654">
        <v>0.55347513429626405</v>
      </c>
      <c r="BS21" s="654">
        <v>0.20509233422070711</v>
      </c>
      <c r="BT21" s="654">
        <v>0.29976487417333569</v>
      </c>
      <c r="BU21" s="654">
        <v>0.41031414542096195</v>
      </c>
      <c r="BV21" s="654">
        <v>0.20496790284197994</v>
      </c>
      <c r="BW21" s="654">
        <v>0.26863658179195288</v>
      </c>
      <c r="BX21" s="655">
        <v>-6.524226223191143E-2</v>
      </c>
      <c r="BY21" s="656">
        <v>-6.4993480784022173E-3</v>
      </c>
      <c r="BZ21" s="656">
        <v>-1.1491005749283911E-2</v>
      </c>
      <c r="CA21" s="656">
        <v>-3.5645726344228801E-2</v>
      </c>
      <c r="CB21" s="656">
        <v>-6.5051532716371152E-3</v>
      </c>
      <c r="CC21" s="657">
        <v>-1.3538813688374729E-2</v>
      </c>
      <c r="CD21"/>
      <c r="CE21" s="658">
        <v>2546</v>
      </c>
      <c r="CF21" s="658">
        <v>0</v>
      </c>
      <c r="CG21" s="658">
        <v>0</v>
      </c>
      <c r="CH21" s="658">
        <v>2546</v>
      </c>
      <c r="CI21" s="658">
        <v>1047</v>
      </c>
      <c r="CJ21" s="658">
        <v>0</v>
      </c>
      <c r="CK21" s="658">
        <v>0</v>
      </c>
      <c r="CL21" s="658">
        <v>1047</v>
      </c>
      <c r="CM21" s="590"/>
      <c r="CN21" s="659">
        <v>3400024</v>
      </c>
      <c r="CO21" s="660" t="s">
        <v>20</v>
      </c>
      <c r="CP21" s="660">
        <v>247210.06083454235</v>
      </c>
      <c r="CQ21" s="660">
        <v>377725.47160619247</v>
      </c>
      <c r="CR21" s="660">
        <v>0</v>
      </c>
      <c r="CS21" s="660">
        <v>0</v>
      </c>
      <c r="CT21" s="660">
        <v>624935.53244073479</v>
      </c>
      <c r="CU21" s="590"/>
      <c r="CV21" s="661">
        <v>3400024</v>
      </c>
      <c r="CW21" s="662" t="s">
        <v>20</v>
      </c>
      <c r="CX21" s="662">
        <v>0</v>
      </c>
      <c r="CY21" s="662">
        <v>0</v>
      </c>
      <c r="CZ21" s="662">
        <v>0</v>
      </c>
      <c r="DA21" s="662">
        <v>0</v>
      </c>
      <c r="DB21" s="662">
        <v>0</v>
      </c>
      <c r="DD21" s="63">
        <v>247210.06083454235</v>
      </c>
      <c r="DE21" s="63">
        <v>377725.47160619247</v>
      </c>
      <c r="DF21" s="63">
        <v>624935.53244073479</v>
      </c>
      <c r="DH21" s="113">
        <v>0.1385480033568848</v>
      </c>
      <c r="DI21" s="63">
        <v>52333.109908075647</v>
      </c>
      <c r="DJ21" s="36">
        <v>1.0572919999999999</v>
      </c>
      <c r="DK21" s="63">
        <v>38731.96490865037</v>
      </c>
      <c r="DM21" s="63">
        <v>232406412</v>
      </c>
      <c r="DO21" s="63">
        <v>232406418</v>
      </c>
      <c r="DT21" s="63"/>
      <c r="DU21" s="593"/>
    </row>
    <row r="22" spans="1:130">
      <c r="A22" s="409"/>
      <c r="B22" s="102">
        <v>3400027</v>
      </c>
      <c r="C22" s="642">
        <v>1962446385</v>
      </c>
      <c r="D22" s="643"/>
      <c r="E22" s="644" t="s">
        <v>389</v>
      </c>
      <c r="F22" s="645"/>
      <c r="G22" s="646"/>
      <c r="H22" s="647">
        <v>43008</v>
      </c>
      <c r="I22" s="648">
        <v>12</v>
      </c>
      <c r="J22" s="649">
        <v>49759339</v>
      </c>
      <c r="K22" s="649"/>
      <c r="L22" s="649">
        <v>2208976</v>
      </c>
      <c r="M22" s="649">
        <v>51968315</v>
      </c>
      <c r="N22" s="649">
        <v>38749964</v>
      </c>
      <c r="O22" s="649"/>
      <c r="P22" s="649"/>
      <c r="Q22" s="649">
        <v>38749964</v>
      </c>
      <c r="R22" s="649">
        <v>115509461</v>
      </c>
      <c r="S22" s="649"/>
      <c r="T22" s="649">
        <v>1059145</v>
      </c>
      <c r="U22" s="649">
        <v>116568606</v>
      </c>
      <c r="V22" s="649">
        <v>149096325</v>
      </c>
      <c r="W22" s="649"/>
      <c r="X22" s="649"/>
      <c r="Y22" s="649">
        <v>149096325</v>
      </c>
      <c r="Z22" s="649">
        <v>19080309</v>
      </c>
      <c r="AA22" s="649"/>
      <c r="AB22" s="649">
        <v>299547</v>
      </c>
      <c r="AC22" s="649">
        <v>19379856</v>
      </c>
      <c r="AD22" s="649">
        <v>10052914</v>
      </c>
      <c r="AE22" s="649"/>
      <c r="AF22" s="649">
        <v>344505</v>
      </c>
      <c r="AG22" s="649">
        <v>10397419</v>
      </c>
      <c r="AH22" s="649">
        <v>29029661</v>
      </c>
      <c r="AI22" s="649"/>
      <c r="AJ22" s="649"/>
      <c r="AK22" s="649">
        <v>29029661</v>
      </c>
      <c r="AL22" s="649">
        <v>7766114</v>
      </c>
      <c r="AM22" s="649"/>
      <c r="AN22" s="649"/>
      <c r="AO22" s="649">
        <v>7766114</v>
      </c>
      <c r="AP22" s="649"/>
      <c r="AQ22" s="649"/>
      <c r="AR22" s="649"/>
      <c r="AS22" s="649">
        <v>0</v>
      </c>
      <c r="AT22" s="649"/>
      <c r="AU22" s="649"/>
      <c r="AV22" s="649"/>
      <c r="AW22" s="649">
        <v>0</v>
      </c>
      <c r="AX22" s="650">
        <v>51968315</v>
      </c>
      <c r="AY22" s="650">
        <v>38749964</v>
      </c>
      <c r="AZ22" s="650">
        <v>116568606</v>
      </c>
      <c r="BA22" s="650">
        <v>149096325</v>
      </c>
      <c r="BB22" s="650">
        <v>19379856</v>
      </c>
      <c r="BC22" s="650">
        <v>10397419</v>
      </c>
      <c r="BD22" s="650">
        <v>29029661</v>
      </c>
      <c r="BE22" s="650">
        <v>7766114</v>
      </c>
      <c r="BF22" s="651">
        <v>0.53650651480588918</v>
      </c>
      <c r="BG22" s="651">
        <v>0.26752341338054209</v>
      </c>
      <c r="BH22" s="651">
        <v>0.37520582987845136</v>
      </c>
      <c r="BI22" s="651">
        <v>0.44581741845656109</v>
      </c>
      <c r="BJ22" s="651">
        <v>0.2598988539791306</v>
      </c>
      <c r="BK22" s="651">
        <v>0.34147630497756587</v>
      </c>
      <c r="BL22"/>
      <c r="BM22" s="149">
        <v>0.40033152985186776</v>
      </c>
      <c r="BN22" s="149">
        <v>0.59966847014813218</v>
      </c>
      <c r="BO22" s="653">
        <v>0</v>
      </c>
      <c r="BP22" s="653">
        <v>0</v>
      </c>
      <c r="BQ22"/>
      <c r="BR22" s="654">
        <v>0.54626285648363582</v>
      </c>
      <c r="BS22" s="654">
        <v>0.25894571644966918</v>
      </c>
      <c r="BT22" s="654">
        <v>0.36644454736302923</v>
      </c>
      <c r="BU22" s="654">
        <v>0.43759230377642533</v>
      </c>
      <c r="BV22" s="654">
        <v>0.25724870873284317</v>
      </c>
      <c r="BW22" s="654">
        <v>0.33454459244820517</v>
      </c>
      <c r="BX22" s="655">
        <v>-9.7563416777466383E-3</v>
      </c>
      <c r="BY22" s="656">
        <v>8.5776969308729023E-3</v>
      </c>
      <c r="BZ22" s="656">
        <v>8.7612825154221308E-3</v>
      </c>
      <c r="CA22" s="656">
        <v>8.2251146801357589E-3</v>
      </c>
      <c r="CB22" s="656">
        <v>2.6501452462874275E-3</v>
      </c>
      <c r="CC22" s="657">
        <v>6.9317125293607007E-3</v>
      </c>
      <c r="CD22"/>
      <c r="CE22" s="658">
        <v>4984</v>
      </c>
      <c r="CF22" s="658">
        <v>0</v>
      </c>
      <c r="CG22" s="658">
        <v>158</v>
      </c>
      <c r="CH22" s="658">
        <v>5142</v>
      </c>
      <c r="CI22" s="658">
        <v>1466</v>
      </c>
      <c r="CJ22" s="658">
        <v>0</v>
      </c>
      <c r="CK22" s="658">
        <v>5</v>
      </c>
      <c r="CL22" s="658">
        <v>1471</v>
      </c>
      <c r="CM22" s="590"/>
      <c r="CN22" s="659">
        <v>3400027</v>
      </c>
      <c r="CO22" s="660" t="s">
        <v>389</v>
      </c>
      <c r="CP22" s="660">
        <v>764594.75408858364</v>
      </c>
      <c r="CQ22" s="660">
        <v>603753.47007862106</v>
      </c>
      <c r="CR22" s="660">
        <v>0</v>
      </c>
      <c r="CS22" s="660">
        <v>0</v>
      </c>
      <c r="CT22" s="660">
        <v>1368348.2241672047</v>
      </c>
      <c r="CU22" s="590"/>
      <c r="CV22" s="661">
        <v>3400027</v>
      </c>
      <c r="CW22" s="662" t="s">
        <v>389</v>
      </c>
      <c r="CX22" s="662">
        <v>0</v>
      </c>
      <c r="CY22" s="662">
        <v>0</v>
      </c>
      <c r="CZ22" s="662">
        <v>0</v>
      </c>
      <c r="DA22" s="662">
        <v>0</v>
      </c>
      <c r="DB22" s="662">
        <v>0</v>
      </c>
      <c r="DD22" s="63">
        <v>764594.75408858364</v>
      </c>
      <c r="DE22" s="63">
        <v>603753.47007862106</v>
      </c>
      <c r="DF22" s="63">
        <v>1368348.2241672047</v>
      </c>
      <c r="DH22" s="113">
        <v>0.20041603135424849</v>
      </c>
      <c r="DI22" s="63">
        <v>121001.87438951325</v>
      </c>
      <c r="DJ22" s="36">
        <v>1.0572919999999999</v>
      </c>
      <c r="DK22" s="63">
        <v>89554.019643926062</v>
      </c>
      <c r="DM22" s="63">
        <v>422956260</v>
      </c>
      <c r="DO22" s="63">
        <v>422956266</v>
      </c>
      <c r="DT22" s="63"/>
      <c r="DU22" s="593"/>
    </row>
    <row r="23" spans="1:130">
      <c r="A23" s="409"/>
      <c r="B23" s="102">
        <v>3400028</v>
      </c>
      <c r="C23" s="642">
        <v>1639172869</v>
      </c>
      <c r="D23" s="643"/>
      <c r="E23" s="644" t="s">
        <v>21</v>
      </c>
      <c r="F23" s="645"/>
      <c r="G23" s="646"/>
      <c r="H23" s="647">
        <v>43008</v>
      </c>
      <c r="I23" s="648">
        <v>12</v>
      </c>
      <c r="J23" s="649">
        <v>315862255</v>
      </c>
      <c r="K23" s="649"/>
      <c r="L23" s="649">
        <v>12503460</v>
      </c>
      <c r="M23" s="649">
        <v>328365715</v>
      </c>
      <c r="N23" s="649">
        <v>166514608</v>
      </c>
      <c r="O23" s="649"/>
      <c r="P23" s="649"/>
      <c r="Q23" s="649">
        <v>166514608</v>
      </c>
      <c r="R23" s="649">
        <v>1315706077</v>
      </c>
      <c r="S23" s="649"/>
      <c r="T23" s="649">
        <v>14704788</v>
      </c>
      <c r="U23" s="649">
        <v>1330410865</v>
      </c>
      <c r="V23" s="649">
        <v>996083842</v>
      </c>
      <c r="W23" s="649"/>
      <c r="X23" s="649"/>
      <c r="Y23" s="649">
        <v>996083842</v>
      </c>
      <c r="Z23" s="649">
        <v>248757996</v>
      </c>
      <c r="AA23" s="649"/>
      <c r="AB23" s="649">
        <v>8485379</v>
      </c>
      <c r="AC23" s="649">
        <v>257243375</v>
      </c>
      <c r="AD23" s="649">
        <v>67474141</v>
      </c>
      <c r="AE23" s="649"/>
      <c r="AF23" s="649">
        <v>3418246</v>
      </c>
      <c r="AG23" s="649">
        <v>70892387</v>
      </c>
      <c r="AH23" s="649">
        <v>172288144</v>
      </c>
      <c r="AI23" s="649"/>
      <c r="AJ23" s="649"/>
      <c r="AK23" s="649">
        <v>172288144</v>
      </c>
      <c r="AL23" s="649">
        <v>33259836</v>
      </c>
      <c r="AM23" s="649"/>
      <c r="AN23" s="649"/>
      <c r="AO23" s="649">
        <v>33259836</v>
      </c>
      <c r="AP23" s="649"/>
      <c r="AQ23" s="649"/>
      <c r="AR23" s="649"/>
      <c r="AS23" s="649">
        <v>0</v>
      </c>
      <c r="AT23" s="649"/>
      <c r="AU23" s="649"/>
      <c r="AV23" s="649"/>
      <c r="AW23" s="649">
        <v>0</v>
      </c>
      <c r="AX23" s="650">
        <v>328365715</v>
      </c>
      <c r="AY23" s="650">
        <v>166514608</v>
      </c>
      <c r="AZ23" s="650">
        <v>1330410865</v>
      </c>
      <c r="BA23" s="650">
        <v>996083842</v>
      </c>
      <c r="BB23" s="650">
        <v>257243375</v>
      </c>
      <c r="BC23" s="650">
        <v>70892387</v>
      </c>
      <c r="BD23" s="650">
        <v>172288144</v>
      </c>
      <c r="BE23" s="650">
        <v>33259836</v>
      </c>
      <c r="BF23" s="651">
        <v>0.27558488921240443</v>
      </c>
      <c r="BG23" s="651">
        <v>0.19304773519412921</v>
      </c>
      <c r="BH23" s="651">
        <v>0.2424786503269391</v>
      </c>
      <c r="BI23" s="651">
        <v>0.24681526860501099</v>
      </c>
      <c r="BJ23" s="651">
        <v>0.16716926927121062</v>
      </c>
      <c r="BK23" s="651">
        <v>0.21271500060197643</v>
      </c>
      <c r="BL23"/>
      <c r="BM23" s="149">
        <v>0.59889289521498423</v>
      </c>
      <c r="BN23" s="149">
        <v>0.40110710478501577</v>
      </c>
      <c r="BO23" s="653">
        <v>0</v>
      </c>
      <c r="BP23" s="653">
        <v>0</v>
      </c>
      <c r="BQ23"/>
      <c r="BR23" s="654">
        <v>0.28908175312740358</v>
      </c>
      <c r="BS23" s="654">
        <v>0.20048405774561492</v>
      </c>
      <c r="BT23" s="654">
        <v>0.25595932986875231</v>
      </c>
      <c r="BU23" s="654">
        <v>0.25899906312465021</v>
      </c>
      <c r="BV23" s="654">
        <v>0.1974888672616319</v>
      </c>
      <c r="BW23" s="654">
        <v>0.23213265163580557</v>
      </c>
      <c r="BX23" s="655">
        <v>-1.3496863914999158E-2</v>
      </c>
      <c r="BY23" s="656">
        <v>-7.4363225514857134E-3</v>
      </c>
      <c r="BZ23" s="656">
        <v>-1.3480679541813201E-2</v>
      </c>
      <c r="CA23" s="656">
        <v>-1.2183794519639218E-2</v>
      </c>
      <c r="CB23" s="656">
        <v>-3.0319597990421276E-2</v>
      </c>
      <c r="CC23" s="657">
        <v>-1.9417651033829142E-2</v>
      </c>
      <c r="CD23"/>
      <c r="CE23" s="658">
        <v>44801</v>
      </c>
      <c r="CF23" s="658">
        <v>0</v>
      </c>
      <c r="CG23" s="658">
        <v>3004</v>
      </c>
      <c r="CH23" s="658">
        <v>47805</v>
      </c>
      <c r="CI23" s="658">
        <v>10353</v>
      </c>
      <c r="CJ23" s="658">
        <v>0</v>
      </c>
      <c r="CK23" s="658">
        <v>182</v>
      </c>
      <c r="CL23" s="658">
        <v>10535</v>
      </c>
      <c r="CM23" s="590"/>
      <c r="CN23" s="659">
        <v>3400028</v>
      </c>
      <c r="CO23" s="660" t="s">
        <v>21</v>
      </c>
      <c r="CP23" s="660">
        <v>5471593.7422956759</v>
      </c>
      <c r="CQ23" s="660">
        <v>2699045.5200248612</v>
      </c>
      <c r="CR23" s="660">
        <v>0</v>
      </c>
      <c r="CS23" s="660">
        <v>0</v>
      </c>
      <c r="CT23" s="660">
        <v>8170639.2623205371</v>
      </c>
      <c r="CU23" s="590"/>
      <c r="CV23" s="661">
        <v>3400028</v>
      </c>
      <c r="CW23" s="662" t="s">
        <v>21</v>
      </c>
      <c r="CX23" s="662">
        <v>0</v>
      </c>
      <c r="CY23" s="662">
        <v>0</v>
      </c>
      <c r="CZ23" s="662">
        <v>0</v>
      </c>
      <c r="DA23" s="662">
        <v>0</v>
      </c>
      <c r="DB23" s="662">
        <v>0</v>
      </c>
      <c r="DD23" s="63">
        <v>5471593.7422956759</v>
      </c>
      <c r="DE23" s="63">
        <v>2699045.5200248612</v>
      </c>
      <c r="DF23" s="63">
        <v>8170639.2623205371</v>
      </c>
      <c r="DH23" s="113">
        <v>0.19974125032922035</v>
      </c>
      <c r="DI23" s="63">
        <v>539110.72686524654</v>
      </c>
      <c r="DJ23" s="36">
        <v>1.0572919999999999</v>
      </c>
      <c r="DK23" s="63">
        <v>398998.22104016715</v>
      </c>
      <c r="DM23" s="63">
        <v>3355058772</v>
      </c>
      <c r="DO23" s="63">
        <v>3355058778</v>
      </c>
      <c r="DT23" s="63"/>
      <c r="DU23" s="593"/>
    </row>
    <row r="24" spans="1:130">
      <c r="A24" s="409"/>
      <c r="B24" s="102">
        <v>3400030</v>
      </c>
      <c r="C24" s="642">
        <v>1992703540</v>
      </c>
      <c r="D24" s="643"/>
      <c r="E24" s="644" t="s">
        <v>390</v>
      </c>
      <c r="F24" s="645"/>
      <c r="G24" s="646"/>
      <c r="H24" s="647">
        <v>42916</v>
      </c>
      <c r="I24" s="648">
        <v>12</v>
      </c>
      <c r="J24" s="649">
        <v>990984658</v>
      </c>
      <c r="K24" s="649"/>
      <c r="L24" s="649"/>
      <c r="M24" s="649">
        <v>990984658</v>
      </c>
      <c r="N24" s="649">
        <v>816633489</v>
      </c>
      <c r="O24" s="649"/>
      <c r="P24" s="649"/>
      <c r="Q24" s="649">
        <v>816633489</v>
      </c>
      <c r="R24" s="649">
        <v>3211151730</v>
      </c>
      <c r="S24" s="649"/>
      <c r="T24" s="649"/>
      <c r="U24" s="649">
        <v>3211151730</v>
      </c>
      <c r="V24" s="649">
        <v>3851991381</v>
      </c>
      <c r="W24" s="649"/>
      <c r="X24" s="649"/>
      <c r="Y24" s="649">
        <v>3851991381</v>
      </c>
      <c r="Z24" s="649">
        <v>541368228</v>
      </c>
      <c r="AA24" s="649"/>
      <c r="AB24" s="649"/>
      <c r="AC24" s="649">
        <v>541368228</v>
      </c>
      <c r="AD24" s="649">
        <v>167334281</v>
      </c>
      <c r="AE24" s="649"/>
      <c r="AF24" s="649"/>
      <c r="AG24" s="649">
        <v>167334281</v>
      </c>
      <c r="AH24" s="649">
        <v>306452626</v>
      </c>
      <c r="AI24" s="649"/>
      <c r="AJ24" s="649"/>
      <c r="AK24" s="649">
        <v>306452626</v>
      </c>
      <c r="AL24" s="649">
        <v>66722768</v>
      </c>
      <c r="AM24" s="649"/>
      <c r="AN24" s="649"/>
      <c r="AO24" s="649">
        <v>66722768</v>
      </c>
      <c r="AP24" s="649"/>
      <c r="AQ24" s="649"/>
      <c r="AR24" s="649"/>
      <c r="AS24" s="649">
        <v>0</v>
      </c>
      <c r="AT24" s="649"/>
      <c r="AU24" s="649"/>
      <c r="AV24" s="649"/>
      <c r="AW24" s="649">
        <v>0</v>
      </c>
      <c r="AX24" s="650">
        <v>990984658</v>
      </c>
      <c r="AY24" s="650">
        <v>816633489</v>
      </c>
      <c r="AZ24" s="650">
        <v>3211151730</v>
      </c>
      <c r="BA24" s="650">
        <v>3851991381</v>
      </c>
      <c r="BB24" s="650">
        <v>541368228</v>
      </c>
      <c r="BC24" s="650">
        <v>167334281</v>
      </c>
      <c r="BD24" s="650">
        <v>306452626</v>
      </c>
      <c r="BE24" s="650">
        <v>66722768</v>
      </c>
      <c r="BF24" s="651">
        <v>0.30909512665379396</v>
      </c>
      <c r="BG24" s="651">
        <v>0.21772620737797169</v>
      </c>
      <c r="BH24" s="651">
        <v>0.27606899251855394</v>
      </c>
      <c r="BI24" s="651">
        <v>0.30860723544819851</v>
      </c>
      <c r="BJ24" s="651">
        <v>0.21200293776046744</v>
      </c>
      <c r="BK24" s="651">
        <v>0.25592262801313642</v>
      </c>
      <c r="BL24"/>
      <c r="BM24" s="149">
        <v>0.63854082551265012</v>
      </c>
      <c r="BN24" s="149">
        <v>0.36145917448734988</v>
      </c>
      <c r="BO24" s="653">
        <v>0</v>
      </c>
      <c r="BP24" s="653">
        <v>0</v>
      </c>
      <c r="BQ24"/>
      <c r="BR24" s="654">
        <v>0.31531908031648942</v>
      </c>
      <c r="BS24" s="654">
        <v>0.2180068409496278</v>
      </c>
      <c r="BT24" s="654">
        <v>0.27833430268511267</v>
      </c>
      <c r="BU24" s="654">
        <v>0.30460075240449008</v>
      </c>
      <c r="BV24" s="654">
        <v>0.21060436556176926</v>
      </c>
      <c r="BW24" s="654">
        <v>0.25332289091101728</v>
      </c>
      <c r="BX24" s="655">
        <v>-6.2239536626954584E-3</v>
      </c>
      <c r="BY24" s="656">
        <v>-2.8063357165611369E-4</v>
      </c>
      <c r="BZ24" s="656">
        <v>-2.2653101665587316E-3</v>
      </c>
      <c r="CA24" s="656">
        <v>4.0064830437084309E-3</v>
      </c>
      <c r="CB24" s="656">
        <v>1.3985721986981836E-3</v>
      </c>
      <c r="CC24" s="657">
        <v>2.5997371021191373E-3</v>
      </c>
      <c r="CD24"/>
      <c r="CE24" s="658">
        <v>66429</v>
      </c>
      <c r="CF24" s="658">
        <v>0</v>
      </c>
      <c r="CG24" s="658">
        <v>0</v>
      </c>
      <c r="CH24" s="658">
        <v>66429</v>
      </c>
      <c r="CI24" s="658">
        <v>8847</v>
      </c>
      <c r="CJ24" s="658">
        <v>0</v>
      </c>
      <c r="CK24" s="658">
        <v>0</v>
      </c>
      <c r="CL24" s="658">
        <v>8847</v>
      </c>
      <c r="CM24" s="590"/>
      <c r="CN24" s="659">
        <v>3400030</v>
      </c>
      <c r="CO24" s="660" t="s">
        <v>390</v>
      </c>
      <c r="CP24" s="660">
        <v>13841838.867464568</v>
      </c>
      <c r="CQ24" s="660">
        <v>11790886.557702323</v>
      </c>
      <c r="CR24" s="660">
        <v>0</v>
      </c>
      <c r="CS24" s="660">
        <v>0</v>
      </c>
      <c r="CT24" s="660">
        <v>25632725.42516689</v>
      </c>
      <c r="CU24" s="590"/>
      <c r="CV24" s="661">
        <v>3400030</v>
      </c>
      <c r="CW24" s="662" t="s">
        <v>390</v>
      </c>
      <c r="CX24" s="662">
        <v>17688008.537662394</v>
      </c>
      <c r="CY24" s="662">
        <v>15067167.310368294</v>
      </c>
      <c r="CZ24" s="662">
        <v>0</v>
      </c>
      <c r="DA24" s="662">
        <v>0</v>
      </c>
      <c r="DB24" s="662">
        <v>32755175.848030686</v>
      </c>
      <c r="DD24" s="63">
        <v>31529847.405126963</v>
      </c>
      <c r="DE24" s="63">
        <v>26858053.868070617</v>
      </c>
      <c r="DF24" s="63">
        <v>58387901.273197576</v>
      </c>
      <c r="DH24" s="113">
        <v>8.1704667881921753E-2</v>
      </c>
      <c r="DI24" s="63">
        <v>2194428.3712454736</v>
      </c>
      <c r="DJ24" s="36">
        <v>1.0646850000000001</v>
      </c>
      <c r="DK24" s="63">
        <v>1635462.479307641</v>
      </c>
      <c r="DM24" s="63">
        <v>9952639161</v>
      </c>
      <c r="DO24" s="63">
        <v>9952639167</v>
      </c>
      <c r="DT24" s="63"/>
      <c r="DU24" s="593"/>
    </row>
    <row r="25" spans="1:130">
      <c r="A25" s="409"/>
      <c r="B25" s="102">
        <v>3400032</v>
      </c>
      <c r="C25" s="642">
        <v>1013918960</v>
      </c>
      <c r="D25" s="643"/>
      <c r="E25" s="644" t="s">
        <v>23</v>
      </c>
      <c r="F25" s="645"/>
      <c r="G25" s="646"/>
      <c r="H25" s="647">
        <v>42916</v>
      </c>
      <c r="I25" s="648">
        <v>12</v>
      </c>
      <c r="J25" s="649">
        <v>245837686</v>
      </c>
      <c r="K25" s="649"/>
      <c r="L25" s="649"/>
      <c r="M25" s="649">
        <v>245837686</v>
      </c>
      <c r="N25" s="649">
        <v>115116624</v>
      </c>
      <c r="O25" s="649"/>
      <c r="P25" s="649"/>
      <c r="Q25" s="649">
        <v>115116624</v>
      </c>
      <c r="R25" s="649">
        <v>755664045</v>
      </c>
      <c r="S25" s="649"/>
      <c r="T25" s="649"/>
      <c r="U25" s="649">
        <v>755664045</v>
      </c>
      <c r="V25" s="649">
        <v>801869346</v>
      </c>
      <c r="W25" s="649"/>
      <c r="X25" s="649"/>
      <c r="Y25" s="649">
        <v>801869346</v>
      </c>
      <c r="Z25" s="649">
        <v>106722632</v>
      </c>
      <c r="AA25" s="649"/>
      <c r="AB25" s="649"/>
      <c r="AC25" s="649">
        <v>106722632</v>
      </c>
      <c r="AD25" s="649">
        <v>32503754</v>
      </c>
      <c r="AE25" s="649"/>
      <c r="AF25" s="649"/>
      <c r="AG25" s="649">
        <v>32503754</v>
      </c>
      <c r="AH25" s="649">
        <v>102750790</v>
      </c>
      <c r="AI25" s="649"/>
      <c r="AJ25" s="649"/>
      <c r="AK25" s="649">
        <v>102750790</v>
      </c>
      <c r="AL25" s="649">
        <v>18730102</v>
      </c>
      <c r="AM25" s="649"/>
      <c r="AN25" s="649"/>
      <c r="AO25" s="649">
        <v>18730102</v>
      </c>
      <c r="AP25" s="649"/>
      <c r="AQ25" s="649"/>
      <c r="AR25" s="649"/>
      <c r="AS25" s="649">
        <v>0</v>
      </c>
      <c r="AT25" s="649"/>
      <c r="AU25" s="649"/>
      <c r="AV25" s="649"/>
      <c r="AW25" s="649">
        <v>0</v>
      </c>
      <c r="AX25" s="650">
        <v>245837686</v>
      </c>
      <c r="AY25" s="650">
        <v>115116624</v>
      </c>
      <c r="AZ25" s="650">
        <v>755664045</v>
      </c>
      <c r="BA25" s="650">
        <v>801869346</v>
      </c>
      <c r="BB25" s="650">
        <v>106722632</v>
      </c>
      <c r="BC25" s="650">
        <v>32503754</v>
      </c>
      <c r="BD25" s="650">
        <v>102750790</v>
      </c>
      <c r="BE25" s="650">
        <v>18730102</v>
      </c>
      <c r="BF25" s="651">
        <v>0.30456289721190533</v>
      </c>
      <c r="BG25" s="651">
        <v>0.18228669580058704</v>
      </c>
      <c r="BH25" s="651">
        <v>0.24458404083359081</v>
      </c>
      <c r="BI25" s="651">
        <v>0.32532669461599167</v>
      </c>
      <c r="BJ25" s="651">
        <v>0.14356032510064301</v>
      </c>
      <c r="BK25" s="651">
        <v>0.23174739757473359</v>
      </c>
      <c r="BL25"/>
      <c r="BM25" s="149">
        <v>0.50948053925428305</v>
      </c>
      <c r="BN25" s="149">
        <v>0.49051946074571695</v>
      </c>
      <c r="BO25" s="653">
        <v>0</v>
      </c>
      <c r="BP25" s="653">
        <v>0</v>
      </c>
      <c r="BQ25"/>
      <c r="BR25" s="654">
        <v>0.33846088623546361</v>
      </c>
      <c r="BS25" s="654">
        <v>0.18670393134635332</v>
      </c>
      <c r="BT25" s="654">
        <v>0.26378109465905275</v>
      </c>
      <c r="BU25" s="654">
        <v>0.290289000060103</v>
      </c>
      <c r="BV25" s="654">
        <v>0.18905191083509801</v>
      </c>
      <c r="BW25" s="654">
        <v>0.23829593636784399</v>
      </c>
      <c r="BX25" s="655">
        <v>-3.3897989023558284E-2</v>
      </c>
      <c r="BY25" s="656">
        <v>-4.4172355457662849E-3</v>
      </c>
      <c r="BZ25" s="656">
        <v>-1.9197053825461941E-2</v>
      </c>
      <c r="CA25" s="656">
        <v>3.5037694555888677E-2</v>
      </c>
      <c r="CB25" s="656">
        <v>-4.5491585734454998E-2</v>
      </c>
      <c r="CC25" s="657">
        <v>-6.5485387931104033E-3</v>
      </c>
      <c r="CD25"/>
      <c r="CE25" s="658">
        <v>18696</v>
      </c>
      <c r="CF25" s="658">
        <v>0</v>
      </c>
      <c r="CG25" s="658">
        <v>0</v>
      </c>
      <c r="CH25" s="658">
        <v>18696</v>
      </c>
      <c r="CI25" s="658">
        <v>4581</v>
      </c>
      <c r="CJ25" s="658">
        <v>0</v>
      </c>
      <c r="CK25" s="658">
        <v>0</v>
      </c>
      <c r="CL25" s="658">
        <v>4581</v>
      </c>
      <c r="CM25" s="590"/>
      <c r="CN25" s="659">
        <v>3400032</v>
      </c>
      <c r="CO25" s="660" t="s">
        <v>23</v>
      </c>
      <c r="CP25" s="660">
        <v>2966033.5219665426</v>
      </c>
      <c r="CQ25" s="660">
        <v>1999391.9322983264</v>
      </c>
      <c r="CR25" s="660">
        <v>0</v>
      </c>
      <c r="CS25" s="660">
        <v>0</v>
      </c>
      <c r="CT25" s="660">
        <v>4965425.454264869</v>
      </c>
      <c r="CU25" s="590"/>
      <c r="CV25" s="661">
        <v>3400032</v>
      </c>
      <c r="CW25" s="662" t="s">
        <v>23</v>
      </c>
      <c r="CX25" s="662">
        <v>0</v>
      </c>
      <c r="CY25" s="662">
        <v>0</v>
      </c>
      <c r="CZ25" s="662">
        <v>0</v>
      </c>
      <c r="DA25" s="662">
        <v>0</v>
      </c>
      <c r="DB25" s="662">
        <v>0</v>
      </c>
      <c r="DD25" s="63">
        <v>2966033.5219665426</v>
      </c>
      <c r="DE25" s="63">
        <v>1999391.9322983264</v>
      </c>
      <c r="DF25" s="63">
        <v>4965425.454264869</v>
      </c>
      <c r="DH25" s="113">
        <v>0.16270544904096562</v>
      </c>
      <c r="DI25" s="63">
        <v>325311.96215348312</v>
      </c>
      <c r="DJ25" s="36">
        <v>1.0646850000000001</v>
      </c>
      <c r="DK25" s="63">
        <v>242448.33649776684</v>
      </c>
      <c r="DM25" s="63">
        <v>2179194979</v>
      </c>
      <c r="DO25" s="63">
        <v>2179194985</v>
      </c>
      <c r="DT25" s="63"/>
      <c r="DU25" s="593"/>
    </row>
    <row r="26" spans="1:130">
      <c r="A26" s="409"/>
      <c r="B26" s="102">
        <v>3400037</v>
      </c>
      <c r="C26" s="642">
        <v>1093708711</v>
      </c>
      <c r="D26" s="643"/>
      <c r="E26" s="644" t="s">
        <v>391</v>
      </c>
      <c r="F26" s="645"/>
      <c r="G26" s="646"/>
      <c r="H26" s="647">
        <v>43100</v>
      </c>
      <c r="I26" s="648">
        <v>12</v>
      </c>
      <c r="J26" s="649">
        <v>11917454</v>
      </c>
      <c r="K26" s="649">
        <v>5638240</v>
      </c>
      <c r="L26" s="649"/>
      <c r="M26" s="649">
        <v>17555694</v>
      </c>
      <c r="N26" s="649">
        <v>19087300</v>
      </c>
      <c r="O26" s="649"/>
      <c r="P26" s="649"/>
      <c r="Q26" s="649">
        <v>19087300</v>
      </c>
      <c r="R26" s="649">
        <v>45575853</v>
      </c>
      <c r="S26" s="649">
        <v>14530344</v>
      </c>
      <c r="T26" s="649"/>
      <c r="U26" s="649">
        <v>60106197</v>
      </c>
      <c r="V26" s="649">
        <v>144736427</v>
      </c>
      <c r="W26" s="649"/>
      <c r="X26" s="649"/>
      <c r="Y26" s="649">
        <v>144736427</v>
      </c>
      <c r="Z26" s="649">
        <v>4561198</v>
      </c>
      <c r="AA26" s="649">
        <v>7460</v>
      </c>
      <c r="AB26" s="649"/>
      <c r="AC26" s="649">
        <v>4568658</v>
      </c>
      <c r="AD26" s="649">
        <v>1188947</v>
      </c>
      <c r="AE26" s="649">
        <v>2663</v>
      </c>
      <c r="AF26" s="649"/>
      <c r="AG26" s="649">
        <v>1191610</v>
      </c>
      <c r="AH26" s="649">
        <v>27877873</v>
      </c>
      <c r="AI26" s="649"/>
      <c r="AJ26" s="649"/>
      <c r="AK26" s="649">
        <v>27877873</v>
      </c>
      <c r="AL26" s="649">
        <v>3336692</v>
      </c>
      <c r="AM26" s="649"/>
      <c r="AN26" s="649"/>
      <c r="AO26" s="649">
        <v>3336692</v>
      </c>
      <c r="AP26" s="649"/>
      <c r="AQ26" s="649"/>
      <c r="AR26" s="649"/>
      <c r="AS26" s="649">
        <v>0</v>
      </c>
      <c r="AT26" s="649"/>
      <c r="AU26" s="649"/>
      <c r="AV26" s="649"/>
      <c r="AW26" s="649">
        <v>0</v>
      </c>
      <c r="AX26" s="650">
        <v>17555694</v>
      </c>
      <c r="AY26" s="650">
        <v>19087300</v>
      </c>
      <c r="AZ26" s="650">
        <v>60106197</v>
      </c>
      <c r="BA26" s="650">
        <v>144736427</v>
      </c>
      <c r="BB26" s="650">
        <v>4568658</v>
      </c>
      <c r="BC26" s="650">
        <v>1191610</v>
      </c>
      <c r="BD26" s="650">
        <v>27877873</v>
      </c>
      <c r="BE26" s="650">
        <v>3336692</v>
      </c>
      <c r="BF26" s="651">
        <v>0.26082276239543428</v>
      </c>
      <c r="BG26" s="651">
        <v>0.11968961907531468</v>
      </c>
      <c r="BH26" s="651">
        <v>0.13956197659466277</v>
      </c>
      <c r="BI26" s="651">
        <v>0.29207793665601567</v>
      </c>
      <c r="BJ26" s="651">
        <v>0.13187626913023076</v>
      </c>
      <c r="BK26" s="651">
        <v>0.17888363898326162</v>
      </c>
      <c r="BL26"/>
      <c r="BM26" s="149">
        <v>0.14080574592088135</v>
      </c>
      <c r="BN26" s="149">
        <v>0.85919425407911865</v>
      </c>
      <c r="BO26" s="653">
        <v>0</v>
      </c>
      <c r="BP26" s="653">
        <v>0</v>
      </c>
      <c r="BQ26"/>
      <c r="BR26" s="654">
        <v>0.25918270023545065</v>
      </c>
      <c r="BS26" s="654">
        <v>0.1095477850263048</v>
      </c>
      <c r="BT26" s="654">
        <v>0.13361062807258439</v>
      </c>
      <c r="BU26" s="654">
        <v>0.276854302602143</v>
      </c>
      <c r="BV26" s="654">
        <v>0.12481667811835977</v>
      </c>
      <c r="BW26" s="654">
        <v>0.1743285453110793</v>
      </c>
      <c r="BX26" s="655">
        <v>1.6400621599836351E-3</v>
      </c>
      <c r="BY26" s="656">
        <v>1.0141834049009882E-2</v>
      </c>
      <c r="BZ26" s="656">
        <v>5.9513485220783757E-3</v>
      </c>
      <c r="CA26" s="656">
        <v>1.522363405387267E-2</v>
      </c>
      <c r="CB26" s="656">
        <v>7.0595910118709942E-3</v>
      </c>
      <c r="CC26" s="657">
        <v>4.5550936721823199E-3</v>
      </c>
      <c r="CD26"/>
      <c r="CE26" s="658">
        <v>593</v>
      </c>
      <c r="CF26" s="658">
        <v>3</v>
      </c>
      <c r="CG26" s="658">
        <v>0</v>
      </c>
      <c r="CH26" s="658">
        <v>596</v>
      </c>
      <c r="CI26" s="658">
        <v>161</v>
      </c>
      <c r="CJ26" s="658">
        <v>1</v>
      </c>
      <c r="CK26" s="658">
        <v>0</v>
      </c>
      <c r="CL26" s="658">
        <v>162</v>
      </c>
      <c r="CM26" s="590"/>
      <c r="CN26" s="659">
        <v>3400037</v>
      </c>
      <c r="CO26" s="660" t="s">
        <v>391</v>
      </c>
      <c r="CP26" s="660">
        <v>231922.00442005796</v>
      </c>
      <c r="CQ26" s="660">
        <v>238264.06375225444</v>
      </c>
      <c r="CR26" s="660">
        <v>0</v>
      </c>
      <c r="CS26" s="660">
        <v>0</v>
      </c>
      <c r="CT26" s="660">
        <v>470186.0681723124</v>
      </c>
      <c r="CU26" s="590"/>
      <c r="CV26" s="661">
        <v>3400037</v>
      </c>
      <c r="CW26" s="662" t="s">
        <v>391</v>
      </c>
      <c r="CX26" s="662">
        <v>0</v>
      </c>
      <c r="CY26" s="662">
        <v>0</v>
      </c>
      <c r="CZ26" s="662">
        <v>0</v>
      </c>
      <c r="DA26" s="662">
        <v>0</v>
      </c>
      <c r="DB26" s="662">
        <v>0</v>
      </c>
      <c r="DD26" s="63">
        <v>231922.00442005796</v>
      </c>
      <c r="DE26" s="63">
        <v>238264.06375225444</v>
      </c>
      <c r="DF26" s="63">
        <v>470186.0681723124</v>
      </c>
      <c r="DH26" s="113">
        <v>0.17481215258313118</v>
      </c>
      <c r="DI26" s="63">
        <v>41651.453867735996</v>
      </c>
      <c r="DJ26" s="36">
        <v>1.0518130000000001</v>
      </c>
      <c r="DK26" s="63">
        <v>30666.6784528895</v>
      </c>
      <c r="DM26" s="63">
        <v>278460451</v>
      </c>
      <c r="DO26" s="63">
        <v>278460457</v>
      </c>
      <c r="DT26" s="63"/>
      <c r="DU26" s="593"/>
    </row>
    <row r="27" spans="1:130">
      <c r="A27" s="409"/>
      <c r="B27" s="102">
        <v>3400039</v>
      </c>
      <c r="C27" s="642">
        <v>1417944224</v>
      </c>
      <c r="D27" s="643"/>
      <c r="E27" s="644" t="s">
        <v>392</v>
      </c>
      <c r="F27" s="645"/>
      <c r="G27" s="646"/>
      <c r="H27" s="647">
        <v>43008</v>
      </c>
      <c r="I27" s="648">
        <v>12</v>
      </c>
      <c r="J27" s="649">
        <v>76121433</v>
      </c>
      <c r="K27" s="649"/>
      <c r="L27" s="649"/>
      <c r="M27" s="649">
        <v>76121433</v>
      </c>
      <c r="N27" s="649">
        <v>52350017</v>
      </c>
      <c r="O27" s="649"/>
      <c r="P27" s="649"/>
      <c r="Q27" s="649">
        <v>52350017</v>
      </c>
      <c r="R27" s="649">
        <v>263428136</v>
      </c>
      <c r="S27" s="649"/>
      <c r="T27" s="649"/>
      <c r="U27" s="649">
        <v>263428136</v>
      </c>
      <c r="V27" s="649">
        <v>283779845</v>
      </c>
      <c r="W27" s="649"/>
      <c r="X27" s="649"/>
      <c r="Y27" s="649">
        <v>283779845</v>
      </c>
      <c r="Z27" s="649">
        <v>21750386</v>
      </c>
      <c r="AA27" s="649"/>
      <c r="AB27" s="649"/>
      <c r="AC27" s="649">
        <v>21750386</v>
      </c>
      <c r="AD27" s="649">
        <v>8622243</v>
      </c>
      <c r="AE27" s="649"/>
      <c r="AF27" s="649"/>
      <c r="AG27" s="649">
        <v>8622243</v>
      </c>
      <c r="AH27" s="649">
        <v>28201173</v>
      </c>
      <c r="AI27" s="649"/>
      <c r="AJ27" s="649"/>
      <c r="AK27" s="649">
        <v>28201173</v>
      </c>
      <c r="AL27" s="649">
        <v>5299942</v>
      </c>
      <c r="AM27" s="649"/>
      <c r="AN27" s="649"/>
      <c r="AO27" s="649">
        <v>5299942</v>
      </c>
      <c r="AP27" s="649"/>
      <c r="AQ27" s="649"/>
      <c r="AR27" s="649"/>
      <c r="AS27" s="649">
        <v>0</v>
      </c>
      <c r="AT27" s="649"/>
      <c r="AU27" s="649"/>
      <c r="AV27" s="649"/>
      <c r="AW27" s="649">
        <v>0</v>
      </c>
      <c r="AX27" s="650">
        <v>76121433</v>
      </c>
      <c r="AY27" s="650">
        <v>52350017</v>
      </c>
      <c r="AZ27" s="650">
        <v>263428136</v>
      </c>
      <c r="BA27" s="650">
        <v>283779845</v>
      </c>
      <c r="BB27" s="650">
        <v>21750386</v>
      </c>
      <c r="BC27" s="650">
        <v>8622243</v>
      </c>
      <c r="BD27" s="650">
        <v>28201173</v>
      </c>
      <c r="BE27" s="650">
        <v>5299942</v>
      </c>
      <c r="BF27" s="651">
        <v>0.39641793023811162</v>
      </c>
      <c r="BG27" s="651">
        <v>0.18793338844451613</v>
      </c>
      <c r="BH27" s="651">
        <v>0.27871372342953299</v>
      </c>
      <c r="BI27" s="651">
        <v>0.28896470269219837</v>
      </c>
      <c r="BJ27" s="651">
        <v>0.18447404888814425</v>
      </c>
      <c r="BK27" s="651">
        <v>0.23477627238773771</v>
      </c>
      <c r="BL27"/>
      <c r="BM27" s="149">
        <v>0.43542957287879641</v>
      </c>
      <c r="BN27" s="149">
        <v>0.56457042712120353</v>
      </c>
      <c r="BO27" s="653">
        <v>0</v>
      </c>
      <c r="BP27" s="653">
        <v>0</v>
      </c>
      <c r="BQ27"/>
      <c r="BR27" s="654">
        <v>0.42979622403133028</v>
      </c>
      <c r="BS27" s="654">
        <v>0.21911189653316626</v>
      </c>
      <c r="BT27" s="654">
        <v>0.30725304937763032</v>
      </c>
      <c r="BU27" s="654">
        <v>0.31089144004623276</v>
      </c>
      <c r="BV27" s="654">
        <v>0.20815297512306488</v>
      </c>
      <c r="BW27" s="654">
        <v>0.25834141061877114</v>
      </c>
      <c r="BX27" s="655">
        <v>-3.3378293793218661E-2</v>
      </c>
      <c r="BY27" s="656">
        <v>-3.1178508088650136E-2</v>
      </c>
      <c r="BZ27" s="656">
        <v>-2.8539325948097327E-2</v>
      </c>
      <c r="CA27" s="656">
        <v>-2.1926737354034387E-2</v>
      </c>
      <c r="CB27" s="656">
        <v>-2.3678926234920628E-2</v>
      </c>
      <c r="CC27" s="657">
        <v>-2.3565138231033428E-2</v>
      </c>
      <c r="CD27"/>
      <c r="CE27" s="658">
        <v>4572</v>
      </c>
      <c r="CF27" s="658">
        <v>0</v>
      </c>
      <c r="CG27" s="658">
        <v>0</v>
      </c>
      <c r="CH27" s="658">
        <v>4572</v>
      </c>
      <c r="CI27" s="658">
        <v>1344</v>
      </c>
      <c r="CJ27" s="658">
        <v>0</v>
      </c>
      <c r="CK27" s="658">
        <v>0</v>
      </c>
      <c r="CL27" s="658">
        <v>1344</v>
      </c>
      <c r="CM27" s="590"/>
      <c r="CN27" s="659">
        <v>3400039</v>
      </c>
      <c r="CO27" s="660" t="s">
        <v>392</v>
      </c>
      <c r="CP27" s="660">
        <v>1219459.1060106219</v>
      </c>
      <c r="CQ27" s="660">
        <v>716885.78484264237</v>
      </c>
      <c r="CR27" s="660">
        <v>0</v>
      </c>
      <c r="CS27" s="660">
        <v>0</v>
      </c>
      <c r="CT27" s="660">
        <v>1936344.8908532644</v>
      </c>
      <c r="CU27" s="590"/>
      <c r="CV27" s="661">
        <v>3400039</v>
      </c>
      <c r="CW27" s="662" t="s">
        <v>392</v>
      </c>
      <c r="CX27" s="662">
        <v>0</v>
      </c>
      <c r="CY27" s="662">
        <v>0</v>
      </c>
      <c r="CZ27" s="662">
        <v>0</v>
      </c>
      <c r="DA27" s="662">
        <v>0</v>
      </c>
      <c r="DB27" s="662">
        <v>0</v>
      </c>
      <c r="DD27" s="63">
        <v>1219459.1060106219</v>
      </c>
      <c r="DE27" s="63">
        <v>716885.78484264237</v>
      </c>
      <c r="DF27" s="63">
        <v>1936344.8908532644</v>
      </c>
      <c r="DH27" s="113">
        <v>0.10124050198493727</v>
      </c>
      <c r="DI27" s="63">
        <v>72577.876723334848</v>
      </c>
      <c r="DJ27" s="36">
        <v>1.0572919999999999</v>
      </c>
      <c r="DK27" s="63">
        <v>53715.205905597701</v>
      </c>
      <c r="DM27" s="63">
        <v>739553175</v>
      </c>
      <c r="DO27" s="63">
        <v>739553181</v>
      </c>
      <c r="DT27" s="63"/>
      <c r="DU27" s="593"/>
    </row>
    <row r="28" spans="1:130">
      <c r="A28" s="409"/>
      <c r="B28" s="102">
        <v>3400040</v>
      </c>
      <c r="C28" s="642">
        <v>1043218944</v>
      </c>
      <c r="D28" s="643"/>
      <c r="E28" s="644" t="s">
        <v>393</v>
      </c>
      <c r="F28" s="645"/>
      <c r="G28" s="646"/>
      <c r="H28" s="647">
        <v>43008</v>
      </c>
      <c r="I28" s="648">
        <v>12</v>
      </c>
      <c r="J28" s="649">
        <v>641207301</v>
      </c>
      <c r="K28" s="649">
        <v>23143724</v>
      </c>
      <c r="L28" s="649">
        <v>31736583</v>
      </c>
      <c r="M28" s="649">
        <v>696087608</v>
      </c>
      <c r="N28" s="649">
        <v>231987405</v>
      </c>
      <c r="O28" s="649"/>
      <c r="P28" s="649"/>
      <c r="Q28" s="649">
        <v>231987405</v>
      </c>
      <c r="R28" s="649">
        <v>1843444082</v>
      </c>
      <c r="S28" s="649">
        <v>25544750</v>
      </c>
      <c r="T28" s="649">
        <v>26949616</v>
      </c>
      <c r="U28" s="649">
        <v>1895938448</v>
      </c>
      <c r="V28" s="649">
        <v>912356018</v>
      </c>
      <c r="W28" s="649"/>
      <c r="X28" s="649"/>
      <c r="Y28" s="649">
        <v>912356018</v>
      </c>
      <c r="Z28" s="649">
        <v>368157506</v>
      </c>
      <c r="AA28" s="649">
        <v>223099</v>
      </c>
      <c r="AB28" s="649">
        <v>12101636</v>
      </c>
      <c r="AC28" s="649">
        <v>380482241</v>
      </c>
      <c r="AD28" s="649">
        <v>138185012</v>
      </c>
      <c r="AE28" s="649">
        <v>157027</v>
      </c>
      <c r="AF28" s="649">
        <v>8344171</v>
      </c>
      <c r="AG28" s="649">
        <v>146686210</v>
      </c>
      <c r="AH28" s="649">
        <v>141399895</v>
      </c>
      <c r="AI28" s="649"/>
      <c r="AJ28" s="649"/>
      <c r="AK28" s="649">
        <v>141399895</v>
      </c>
      <c r="AL28" s="649">
        <v>34467703</v>
      </c>
      <c r="AM28" s="649"/>
      <c r="AN28" s="649"/>
      <c r="AO28" s="649">
        <v>34467703</v>
      </c>
      <c r="AP28" s="649"/>
      <c r="AQ28" s="649"/>
      <c r="AR28" s="649"/>
      <c r="AS28" s="649">
        <v>0</v>
      </c>
      <c r="AT28" s="649"/>
      <c r="AU28" s="649"/>
      <c r="AV28" s="649"/>
      <c r="AW28" s="649">
        <v>0</v>
      </c>
      <c r="AX28" s="650">
        <v>696087608</v>
      </c>
      <c r="AY28" s="650">
        <v>231987405</v>
      </c>
      <c r="AZ28" s="650">
        <v>1895938448</v>
      </c>
      <c r="BA28" s="650">
        <v>912356018</v>
      </c>
      <c r="BB28" s="650">
        <v>380482241</v>
      </c>
      <c r="BC28" s="650">
        <v>146686210</v>
      </c>
      <c r="BD28" s="650">
        <v>141399895</v>
      </c>
      <c r="BE28" s="650">
        <v>34467703</v>
      </c>
      <c r="BF28" s="651">
        <v>0.38552708692650917</v>
      </c>
      <c r="BG28" s="651">
        <v>0.24376045682353584</v>
      </c>
      <c r="BH28" s="651">
        <v>0.34711652402679671</v>
      </c>
      <c r="BI28" s="651">
        <v>0.36714673344711873</v>
      </c>
      <c r="BJ28" s="651">
        <v>0.25427289393952351</v>
      </c>
      <c r="BK28" s="651">
        <v>0.33047638851131789</v>
      </c>
      <c r="BL28"/>
      <c r="BM28" s="149">
        <v>0.72905779821518935</v>
      </c>
      <c r="BN28" s="149">
        <v>0.27094220178481065</v>
      </c>
      <c r="BO28" s="653">
        <v>0</v>
      </c>
      <c r="BP28" s="653">
        <v>0</v>
      </c>
      <c r="BQ28"/>
      <c r="BR28" s="654">
        <v>0.39816109380479331</v>
      </c>
      <c r="BS28" s="654">
        <v>0.2429078529155223</v>
      </c>
      <c r="BT28" s="654">
        <v>0.35478423054245994</v>
      </c>
      <c r="BU28" s="654">
        <v>0.38695398992012409</v>
      </c>
      <c r="BV28" s="654">
        <v>0.23437666429565915</v>
      </c>
      <c r="BW28" s="654">
        <v>0.33728809751170619</v>
      </c>
      <c r="BX28" s="655">
        <v>-1.2634006878284143E-2</v>
      </c>
      <c r="BY28" s="656">
        <v>8.5260390801353281E-4</v>
      </c>
      <c r="BZ28" s="656">
        <v>-7.6677065156632307E-3</v>
      </c>
      <c r="CA28" s="656">
        <v>-1.9807256473005352E-2</v>
      </c>
      <c r="CB28" s="656">
        <v>1.9896229643864366E-2</v>
      </c>
      <c r="CC28" s="657">
        <v>-6.8117090003882996E-3</v>
      </c>
      <c r="CD28"/>
      <c r="CE28" s="658">
        <v>59522</v>
      </c>
      <c r="CF28" s="658">
        <v>99</v>
      </c>
      <c r="CG28" s="658">
        <v>3335</v>
      </c>
      <c r="CH28" s="658">
        <v>62956</v>
      </c>
      <c r="CI28" s="658">
        <v>9431</v>
      </c>
      <c r="CJ28" s="658">
        <v>18</v>
      </c>
      <c r="CK28" s="658">
        <v>229</v>
      </c>
      <c r="CL28" s="658">
        <v>9678</v>
      </c>
      <c r="CM28" s="590"/>
      <c r="CN28" s="659">
        <v>3400040</v>
      </c>
      <c r="CO28" s="660" t="s">
        <v>393</v>
      </c>
      <c r="CP28" s="660">
        <v>0</v>
      </c>
      <c r="CQ28" s="660">
        <v>0</v>
      </c>
      <c r="CR28" s="660">
        <v>0</v>
      </c>
      <c r="CS28" s="660">
        <v>0</v>
      </c>
      <c r="CT28" s="660">
        <v>0</v>
      </c>
      <c r="CU28" s="590"/>
      <c r="CV28" s="661">
        <v>3400040</v>
      </c>
      <c r="CW28" s="662" t="s">
        <v>393</v>
      </c>
      <c r="CX28" s="662">
        <v>0</v>
      </c>
      <c r="CY28" s="662">
        <v>0</v>
      </c>
      <c r="CZ28" s="662">
        <v>0</v>
      </c>
      <c r="DA28" s="662">
        <v>0</v>
      </c>
      <c r="DB28" s="662">
        <v>0</v>
      </c>
      <c r="DD28" s="63">
        <v>0</v>
      </c>
      <c r="DE28" s="63">
        <v>0</v>
      </c>
      <c r="DF28" s="63">
        <v>0</v>
      </c>
      <c r="DH28" s="113">
        <v>0.14857575134305243</v>
      </c>
      <c r="DI28" s="63">
        <v>0</v>
      </c>
      <c r="DJ28" s="36">
        <v>1.0572919999999999</v>
      </c>
      <c r="DK28" s="63">
        <v>0</v>
      </c>
      <c r="DM28" s="63">
        <v>4439405528</v>
      </c>
      <c r="DO28" s="63">
        <v>4439405534</v>
      </c>
      <c r="DT28" s="63"/>
      <c r="DU28" s="593"/>
    </row>
    <row r="29" spans="1:130">
      <c r="A29" s="409"/>
      <c r="B29" s="102">
        <v>3400041</v>
      </c>
      <c r="C29" s="642">
        <v>1114974029</v>
      </c>
      <c r="D29" s="643"/>
      <c r="E29" s="644" t="s">
        <v>394</v>
      </c>
      <c r="F29" s="645"/>
      <c r="G29" s="646"/>
      <c r="H29" s="647">
        <v>42916</v>
      </c>
      <c r="I29" s="648">
        <v>12</v>
      </c>
      <c r="J29" s="649">
        <v>33563254</v>
      </c>
      <c r="K29" s="649"/>
      <c r="L29" s="649"/>
      <c r="M29" s="649">
        <v>33563254</v>
      </c>
      <c r="N29" s="649">
        <v>51700563</v>
      </c>
      <c r="O29" s="649"/>
      <c r="P29" s="649"/>
      <c r="Q29" s="649">
        <v>51700563</v>
      </c>
      <c r="R29" s="649">
        <v>107017411</v>
      </c>
      <c r="S29" s="649"/>
      <c r="T29" s="649"/>
      <c r="U29" s="649">
        <v>107017411</v>
      </c>
      <c r="V29" s="649">
        <v>187515851</v>
      </c>
      <c r="W29" s="649"/>
      <c r="X29" s="649"/>
      <c r="Y29" s="649">
        <v>187515851</v>
      </c>
      <c r="Z29" s="649">
        <v>12383338</v>
      </c>
      <c r="AA29" s="649"/>
      <c r="AB29" s="649"/>
      <c r="AC29" s="649">
        <v>12383338</v>
      </c>
      <c r="AD29" s="649">
        <v>4865964</v>
      </c>
      <c r="AE29" s="649"/>
      <c r="AF29" s="649"/>
      <c r="AG29" s="649">
        <v>4865964</v>
      </c>
      <c r="AH29" s="649">
        <v>28178106</v>
      </c>
      <c r="AI29" s="649"/>
      <c r="AJ29" s="649"/>
      <c r="AK29" s="649">
        <v>28178106</v>
      </c>
      <c r="AL29" s="649">
        <v>7110204</v>
      </c>
      <c r="AM29" s="649"/>
      <c r="AN29" s="649"/>
      <c r="AO29" s="649">
        <v>7110204</v>
      </c>
      <c r="AP29" s="649"/>
      <c r="AQ29" s="649"/>
      <c r="AR29" s="649"/>
      <c r="AS29" s="649">
        <v>0</v>
      </c>
      <c r="AT29" s="649"/>
      <c r="AU29" s="649"/>
      <c r="AV29" s="649"/>
      <c r="AW29" s="649">
        <v>0</v>
      </c>
      <c r="AX29" s="650">
        <v>33563254</v>
      </c>
      <c r="AY29" s="650">
        <v>51700563</v>
      </c>
      <c r="AZ29" s="650">
        <v>107017411</v>
      </c>
      <c r="BA29" s="650">
        <v>187515851</v>
      </c>
      <c r="BB29" s="650">
        <v>12383338</v>
      </c>
      <c r="BC29" s="650">
        <v>4865964</v>
      </c>
      <c r="BD29" s="650">
        <v>28178106</v>
      </c>
      <c r="BE29" s="650">
        <v>7110204</v>
      </c>
      <c r="BF29" s="651">
        <v>0.39294445487961321</v>
      </c>
      <c r="BG29" s="651">
        <v>0.25233079895433708</v>
      </c>
      <c r="BH29" s="651">
        <v>0.29525990248276168</v>
      </c>
      <c r="BI29" s="651">
        <v>0.31362423820923868</v>
      </c>
      <c r="BJ29" s="651">
        <v>0.27571302758826505</v>
      </c>
      <c r="BK29" s="651">
        <v>0.28948790510458544</v>
      </c>
      <c r="BL29"/>
      <c r="BM29" s="149">
        <v>0.30529825318842196</v>
      </c>
      <c r="BN29" s="149">
        <v>0.69470174681157804</v>
      </c>
      <c r="BO29" s="653">
        <v>0</v>
      </c>
      <c r="BP29" s="653">
        <v>0</v>
      </c>
      <c r="BQ29"/>
      <c r="BR29" s="654">
        <v>0.40659099008103194</v>
      </c>
      <c r="BS29" s="654">
        <v>0.2605403683852992</v>
      </c>
      <c r="BT29" s="654">
        <v>0.30122477002456699</v>
      </c>
      <c r="BU29" s="654">
        <v>0.33263510676914998</v>
      </c>
      <c r="BV29" s="654">
        <v>0.27817299879392526</v>
      </c>
      <c r="BW29" s="654">
        <v>0.29737949743025555</v>
      </c>
      <c r="BX29" s="655">
        <v>-1.364653520141873E-2</v>
      </c>
      <c r="BY29" s="656">
        <v>-8.209569430962127E-3</v>
      </c>
      <c r="BZ29" s="656">
        <v>-5.9648675418053076E-3</v>
      </c>
      <c r="CA29" s="656">
        <v>-1.9010868559911298E-2</v>
      </c>
      <c r="CB29" s="656">
        <v>-2.4599712056602163E-3</v>
      </c>
      <c r="CC29" s="657">
        <v>-7.8915923256701048E-3</v>
      </c>
      <c r="CD29"/>
      <c r="CE29" s="658">
        <v>2977</v>
      </c>
      <c r="CF29" s="658">
        <v>0</v>
      </c>
      <c r="CG29" s="658">
        <v>0</v>
      </c>
      <c r="CH29" s="658">
        <v>2977</v>
      </c>
      <c r="CI29" s="658">
        <v>913</v>
      </c>
      <c r="CJ29" s="658">
        <v>0</v>
      </c>
      <c r="CK29" s="658">
        <v>0</v>
      </c>
      <c r="CL29" s="658">
        <v>913</v>
      </c>
      <c r="CM29" s="590"/>
      <c r="CN29" s="659">
        <v>3400041</v>
      </c>
      <c r="CO29" s="660" t="s">
        <v>394</v>
      </c>
      <c r="CP29" s="660">
        <v>0</v>
      </c>
      <c r="CQ29" s="660">
        <v>0</v>
      </c>
      <c r="CR29" s="660">
        <v>0</v>
      </c>
      <c r="CS29" s="660">
        <v>0</v>
      </c>
      <c r="CT29" s="660">
        <v>0</v>
      </c>
      <c r="CU29" s="590"/>
      <c r="CV29" s="661">
        <v>3400041</v>
      </c>
      <c r="CW29" s="662" t="s">
        <v>394</v>
      </c>
      <c r="CX29" s="662">
        <v>0</v>
      </c>
      <c r="CY29" s="662">
        <v>0</v>
      </c>
      <c r="CZ29" s="662">
        <v>0</v>
      </c>
      <c r="DA29" s="662">
        <v>0</v>
      </c>
      <c r="DB29" s="662">
        <v>0</v>
      </c>
      <c r="DD29" s="63">
        <v>0</v>
      </c>
      <c r="DE29" s="63">
        <v>0</v>
      </c>
      <c r="DF29" s="63">
        <v>0</v>
      </c>
      <c r="DH29" s="113">
        <v>0.13752662616072478</v>
      </c>
      <c r="DI29" s="63">
        <v>0</v>
      </c>
      <c r="DJ29" s="36">
        <v>1.0646850000000001</v>
      </c>
      <c r="DK29" s="63">
        <v>0</v>
      </c>
      <c r="DM29" s="63">
        <v>432334691</v>
      </c>
      <c r="DO29" s="63">
        <v>432334697</v>
      </c>
      <c r="DT29" s="63"/>
      <c r="DU29" s="593"/>
    </row>
    <row r="30" spans="1:130">
      <c r="A30" s="409"/>
      <c r="B30" s="102">
        <v>3400042</v>
      </c>
      <c r="C30" s="642">
        <v>1679535496</v>
      </c>
      <c r="D30" s="643"/>
      <c r="E30" s="644" t="s">
        <v>26</v>
      </c>
      <c r="F30" s="645"/>
      <c r="G30" s="646"/>
      <c r="H30" s="647">
        <v>43008</v>
      </c>
      <c r="I30" s="648">
        <v>12</v>
      </c>
      <c r="J30" s="649">
        <v>57479641</v>
      </c>
      <c r="K30" s="649"/>
      <c r="L30" s="649"/>
      <c r="M30" s="649">
        <v>57479641</v>
      </c>
      <c r="N30" s="649">
        <v>66785227</v>
      </c>
      <c r="O30" s="649"/>
      <c r="P30" s="649"/>
      <c r="Q30" s="649">
        <v>66785227</v>
      </c>
      <c r="R30" s="649">
        <v>137914283</v>
      </c>
      <c r="S30" s="649"/>
      <c r="T30" s="649"/>
      <c r="U30" s="649">
        <v>137914283</v>
      </c>
      <c r="V30" s="649">
        <v>291310635</v>
      </c>
      <c r="W30" s="649"/>
      <c r="X30" s="649"/>
      <c r="Y30" s="649">
        <v>291310635</v>
      </c>
      <c r="Z30" s="649">
        <v>26091874</v>
      </c>
      <c r="AA30" s="649"/>
      <c r="AB30" s="649"/>
      <c r="AC30" s="649">
        <v>26091874</v>
      </c>
      <c r="AD30" s="649">
        <v>13779796</v>
      </c>
      <c r="AE30" s="649"/>
      <c r="AF30" s="649"/>
      <c r="AG30" s="649">
        <v>13779796</v>
      </c>
      <c r="AH30" s="649">
        <v>50835394</v>
      </c>
      <c r="AI30" s="649"/>
      <c r="AJ30" s="649"/>
      <c r="AK30" s="649">
        <v>50835394</v>
      </c>
      <c r="AL30" s="649">
        <v>12055503</v>
      </c>
      <c r="AM30" s="649"/>
      <c r="AN30" s="649"/>
      <c r="AO30" s="649">
        <v>12055503</v>
      </c>
      <c r="AP30" s="649"/>
      <c r="AQ30" s="649"/>
      <c r="AR30" s="649"/>
      <c r="AS30" s="649">
        <v>0</v>
      </c>
      <c r="AT30" s="649"/>
      <c r="AU30" s="649"/>
      <c r="AV30" s="649"/>
      <c r="AW30" s="649">
        <v>0</v>
      </c>
      <c r="AX30" s="650">
        <v>57479641</v>
      </c>
      <c r="AY30" s="650">
        <v>66785227</v>
      </c>
      <c r="AZ30" s="650">
        <v>137914283</v>
      </c>
      <c r="BA30" s="650">
        <v>291310635</v>
      </c>
      <c r="BB30" s="650">
        <v>26091874</v>
      </c>
      <c r="BC30" s="650">
        <v>13779796</v>
      </c>
      <c r="BD30" s="650">
        <v>50835394</v>
      </c>
      <c r="BE30" s="650">
        <v>12055503</v>
      </c>
      <c r="BF30" s="651">
        <v>0.52812595982948563</v>
      </c>
      <c r="BG30" s="651">
        <v>0.23714782263711776</v>
      </c>
      <c r="BH30" s="651">
        <v>0.33584058906134556</v>
      </c>
      <c r="BI30" s="651">
        <v>0.41677801421046434</v>
      </c>
      <c r="BJ30" s="651">
        <v>0.22925777151939544</v>
      </c>
      <c r="BK30" s="651">
        <v>0.28950991144461002</v>
      </c>
      <c r="BL30"/>
      <c r="BM30" s="149">
        <v>0.33917588234122653</v>
      </c>
      <c r="BN30" s="149">
        <v>0.66082411765877347</v>
      </c>
      <c r="BO30" s="653">
        <v>0</v>
      </c>
      <c r="BP30" s="653">
        <v>0</v>
      </c>
      <c r="BQ30"/>
      <c r="BR30" s="654">
        <v>0.47901904923706895</v>
      </c>
      <c r="BS30" s="654">
        <v>0.22551837601128025</v>
      </c>
      <c r="BT30" s="654">
        <v>0.30894150115460095</v>
      </c>
      <c r="BU30" s="654">
        <v>0.37985489655919003</v>
      </c>
      <c r="BV30" s="654">
        <v>0.21624089530090942</v>
      </c>
      <c r="BW30" s="654">
        <v>0.26909398503221649</v>
      </c>
      <c r="BX30" s="655">
        <v>4.9106910592416675E-2</v>
      </c>
      <c r="BY30" s="656">
        <v>1.1629446625837508E-2</v>
      </c>
      <c r="BZ30" s="656">
        <v>2.6899087906744612E-2</v>
      </c>
      <c r="CA30" s="656">
        <v>3.6923117651274318E-2</v>
      </c>
      <c r="CB30" s="656">
        <v>1.3016876218486018E-2</v>
      </c>
      <c r="CC30" s="657">
        <v>2.0415926412393537E-2</v>
      </c>
      <c r="CD30"/>
      <c r="CE30" s="658">
        <v>7951</v>
      </c>
      <c r="CF30" s="658">
        <v>0</v>
      </c>
      <c r="CG30" s="658">
        <v>0</v>
      </c>
      <c r="CH30" s="658">
        <v>7951</v>
      </c>
      <c r="CI30" s="658">
        <v>2518</v>
      </c>
      <c r="CJ30" s="658">
        <v>0</v>
      </c>
      <c r="CK30" s="658">
        <v>0</v>
      </c>
      <c r="CL30" s="658">
        <v>2518</v>
      </c>
      <c r="CM30" s="590"/>
      <c r="CN30" s="659">
        <v>3400042</v>
      </c>
      <c r="CO30" s="660" t="s">
        <v>26</v>
      </c>
      <c r="CP30" s="660">
        <v>836139.65889762947</v>
      </c>
      <c r="CQ30" s="660">
        <v>940477.61454126425</v>
      </c>
      <c r="CR30" s="660">
        <v>0</v>
      </c>
      <c r="CS30" s="660">
        <v>0</v>
      </c>
      <c r="CT30" s="660">
        <v>1776617.2734388937</v>
      </c>
      <c r="CU30" s="590"/>
      <c r="CV30" s="661">
        <v>3400042</v>
      </c>
      <c r="CW30" s="662" t="s">
        <v>26</v>
      </c>
      <c r="CX30" s="662">
        <v>0</v>
      </c>
      <c r="CY30" s="662">
        <v>0</v>
      </c>
      <c r="CZ30" s="662">
        <v>0</v>
      </c>
      <c r="DA30" s="662">
        <v>0</v>
      </c>
      <c r="DB30" s="662">
        <v>0</v>
      </c>
      <c r="DD30" s="63">
        <v>836139.65889762947</v>
      </c>
      <c r="DE30" s="63">
        <v>940477.61454126425</v>
      </c>
      <c r="DF30" s="63">
        <v>1776617.2734388937</v>
      </c>
      <c r="DH30" s="113">
        <v>0.18051152240599558</v>
      </c>
      <c r="DI30" s="63">
        <v>169767.04598960269</v>
      </c>
      <c r="DJ30" s="36">
        <v>1.0572919999999999</v>
      </c>
      <c r="DK30" s="63">
        <v>125645.33771190728</v>
      </c>
      <c r="DM30" s="63">
        <v>656252353</v>
      </c>
      <c r="DO30" s="63">
        <v>656252359</v>
      </c>
      <c r="DT30" s="63"/>
      <c r="DU30" s="593"/>
    </row>
    <row r="31" spans="1:130">
      <c r="A31" s="409"/>
      <c r="B31" s="102">
        <v>3400047</v>
      </c>
      <c r="C31" s="642">
        <v>1144211301</v>
      </c>
      <c r="D31" s="643"/>
      <c r="E31" s="644" t="s">
        <v>27</v>
      </c>
      <c r="F31" s="645"/>
      <c r="G31" s="646"/>
      <c r="H31" s="647">
        <v>42916</v>
      </c>
      <c r="I31" s="648">
        <v>12</v>
      </c>
      <c r="J31" s="649">
        <v>654464620</v>
      </c>
      <c r="K31" s="649"/>
      <c r="L31" s="649"/>
      <c r="M31" s="649">
        <v>654464620</v>
      </c>
      <c r="N31" s="649">
        <v>631829329</v>
      </c>
      <c r="O31" s="649"/>
      <c r="P31" s="649"/>
      <c r="Q31" s="649">
        <v>631829329</v>
      </c>
      <c r="R31" s="649">
        <v>2331228820</v>
      </c>
      <c r="S31" s="649"/>
      <c r="T31" s="649"/>
      <c r="U31" s="649">
        <v>2331228820</v>
      </c>
      <c r="V31" s="649">
        <v>2739149011</v>
      </c>
      <c r="W31" s="649"/>
      <c r="X31" s="649"/>
      <c r="Y31" s="649">
        <v>2739149011</v>
      </c>
      <c r="Z31" s="649">
        <v>365835206</v>
      </c>
      <c r="AA31" s="649"/>
      <c r="AB31" s="649">
        <v>8471596</v>
      </c>
      <c r="AC31" s="649">
        <v>374306802</v>
      </c>
      <c r="AD31" s="649">
        <v>110505327</v>
      </c>
      <c r="AE31" s="649"/>
      <c r="AF31" s="649">
        <v>3587568</v>
      </c>
      <c r="AG31" s="649">
        <v>114092895</v>
      </c>
      <c r="AH31" s="649">
        <v>350923718</v>
      </c>
      <c r="AI31" s="649"/>
      <c r="AJ31" s="649"/>
      <c r="AK31" s="649">
        <v>350923718</v>
      </c>
      <c r="AL31" s="649">
        <v>87612519</v>
      </c>
      <c r="AM31" s="649"/>
      <c r="AN31" s="649"/>
      <c r="AO31" s="649">
        <v>87612519</v>
      </c>
      <c r="AP31" s="649"/>
      <c r="AQ31" s="649"/>
      <c r="AR31" s="649"/>
      <c r="AS31" s="649">
        <v>0</v>
      </c>
      <c r="AT31" s="649"/>
      <c r="AU31" s="649"/>
      <c r="AV31" s="649"/>
      <c r="AW31" s="649">
        <v>0</v>
      </c>
      <c r="AX31" s="650">
        <v>654464620</v>
      </c>
      <c r="AY31" s="650">
        <v>631829329</v>
      </c>
      <c r="AZ31" s="650">
        <v>2331228820</v>
      </c>
      <c r="BA31" s="650">
        <v>2739149011</v>
      </c>
      <c r="BB31" s="650">
        <v>374306802</v>
      </c>
      <c r="BC31" s="650">
        <v>114092895</v>
      </c>
      <c r="BD31" s="650">
        <v>350923718</v>
      </c>
      <c r="BE31" s="650">
        <v>87612519</v>
      </c>
      <c r="BF31" s="651">
        <v>0.30481117198612917</v>
      </c>
      <c r="BG31" s="651">
        <v>0.24966257481633089</v>
      </c>
      <c r="BH31" s="651">
        <v>0.27812593160034138</v>
      </c>
      <c r="BI31" s="651">
        <v>0.28073804441041528</v>
      </c>
      <c r="BJ31" s="651">
        <v>0.23066628593868785</v>
      </c>
      <c r="BK31" s="651">
        <v>0.2536879877344983</v>
      </c>
      <c r="BL31"/>
      <c r="BM31" s="149">
        <v>0.51612113897247458</v>
      </c>
      <c r="BN31" s="149">
        <v>0.48387886102752542</v>
      </c>
      <c r="BO31" s="653">
        <v>0</v>
      </c>
      <c r="BP31" s="653">
        <v>0</v>
      </c>
      <c r="BQ31"/>
      <c r="BR31" s="654">
        <v>0.33972291354793027</v>
      </c>
      <c r="BS31" s="654">
        <v>0.27794504633193218</v>
      </c>
      <c r="BT31" s="654">
        <v>0.30871832312143954</v>
      </c>
      <c r="BU31" s="654">
        <v>0.31761990534067852</v>
      </c>
      <c r="BV31" s="654">
        <v>0.25912391395754986</v>
      </c>
      <c r="BW31" s="654">
        <v>0.28712492408385115</v>
      </c>
      <c r="BX31" s="655">
        <v>-3.4911741561801102E-2</v>
      </c>
      <c r="BY31" s="656">
        <v>-2.8282471515601287E-2</v>
      </c>
      <c r="BZ31" s="656">
        <v>-3.0592391521098161E-2</v>
      </c>
      <c r="CA31" s="656">
        <v>-3.6881860930263244E-2</v>
      </c>
      <c r="CB31" s="656">
        <v>-2.8457628018862008E-2</v>
      </c>
      <c r="CC31" s="657">
        <v>-3.3436936349352853E-2</v>
      </c>
      <c r="CD31"/>
      <c r="CE31" s="658">
        <v>49785</v>
      </c>
      <c r="CF31" s="658">
        <v>0</v>
      </c>
      <c r="CG31" s="658">
        <v>2530</v>
      </c>
      <c r="CH31" s="658">
        <v>52315</v>
      </c>
      <c r="CI31" s="658">
        <v>6438</v>
      </c>
      <c r="CJ31" s="658">
        <v>0</v>
      </c>
      <c r="CK31" s="658">
        <v>96</v>
      </c>
      <c r="CL31" s="658">
        <v>6534</v>
      </c>
      <c r="CM31" s="590"/>
      <c r="CN31" s="659">
        <v>3400047</v>
      </c>
      <c r="CO31" s="660" t="s">
        <v>27</v>
      </c>
      <c r="CP31" s="660">
        <v>12158979.805378297</v>
      </c>
      <c r="CQ31" s="660">
        <v>8463889.4393492416</v>
      </c>
      <c r="CR31" s="660">
        <v>0</v>
      </c>
      <c r="CS31" s="660">
        <v>0</v>
      </c>
      <c r="CT31" s="660">
        <v>20622869.244727537</v>
      </c>
      <c r="CU31" s="590"/>
      <c r="CV31" s="661">
        <v>3400047</v>
      </c>
      <c r="CW31" s="662" t="s">
        <v>27</v>
      </c>
      <c r="CX31" s="662">
        <v>15537540.977472043</v>
      </c>
      <c r="CY31" s="662">
        <v>10815712.427987715</v>
      </c>
      <c r="CZ31" s="662">
        <v>0</v>
      </c>
      <c r="DA31" s="662">
        <v>0</v>
      </c>
      <c r="DB31" s="662">
        <v>26353253.405459758</v>
      </c>
      <c r="DD31" s="63">
        <v>27696520.78285034</v>
      </c>
      <c r="DE31" s="63">
        <v>19279601.867336959</v>
      </c>
      <c r="DF31" s="63">
        <v>46976122.650187299</v>
      </c>
      <c r="DH31" s="113">
        <v>0.13866484979205515</v>
      </c>
      <c r="DI31" s="63">
        <v>2673403.0969849052</v>
      </c>
      <c r="DJ31" s="36">
        <v>1.0646850000000001</v>
      </c>
      <c r="DK31" s="63">
        <v>1992432.5234193616</v>
      </c>
      <c r="DM31" s="63">
        <v>7283607714</v>
      </c>
      <c r="DO31" s="63">
        <v>7283607720</v>
      </c>
      <c r="DT31" s="63"/>
      <c r="DU31" s="593"/>
    </row>
    <row r="32" spans="1:130">
      <c r="A32" s="409"/>
      <c r="B32" s="102">
        <v>3400049</v>
      </c>
      <c r="C32" s="642">
        <v>1437221785</v>
      </c>
      <c r="D32" s="643"/>
      <c r="E32" s="644" t="s">
        <v>395</v>
      </c>
      <c r="F32" s="645"/>
      <c r="G32" s="646"/>
      <c r="H32" s="647">
        <v>43100</v>
      </c>
      <c r="I32" s="648">
        <v>12</v>
      </c>
      <c r="J32" s="649">
        <v>24688481</v>
      </c>
      <c r="K32" s="649"/>
      <c r="L32" s="649"/>
      <c r="M32" s="649">
        <v>24688481</v>
      </c>
      <c r="N32" s="649">
        <v>21028883</v>
      </c>
      <c r="O32" s="649"/>
      <c r="P32" s="649"/>
      <c r="Q32" s="649">
        <v>21028883</v>
      </c>
      <c r="R32" s="649">
        <v>58140332</v>
      </c>
      <c r="S32" s="649"/>
      <c r="T32" s="649"/>
      <c r="U32" s="649">
        <v>58140332</v>
      </c>
      <c r="V32" s="649">
        <v>64715473</v>
      </c>
      <c r="W32" s="649"/>
      <c r="X32" s="649"/>
      <c r="Y32" s="649">
        <v>64715473</v>
      </c>
      <c r="Z32" s="649">
        <v>1448031</v>
      </c>
      <c r="AA32" s="649"/>
      <c r="AB32" s="649"/>
      <c r="AC32" s="649">
        <v>1448031</v>
      </c>
      <c r="AD32" s="649">
        <v>571389</v>
      </c>
      <c r="AE32" s="649"/>
      <c r="AF32" s="649"/>
      <c r="AG32" s="649">
        <v>571389</v>
      </c>
      <c r="AH32" s="649">
        <v>2373237</v>
      </c>
      <c r="AI32" s="649"/>
      <c r="AJ32" s="649"/>
      <c r="AK32" s="649">
        <v>2373237</v>
      </c>
      <c r="AL32" s="649">
        <v>763647</v>
      </c>
      <c r="AM32" s="649"/>
      <c r="AN32" s="649"/>
      <c r="AO32" s="649">
        <v>763647</v>
      </c>
      <c r="AP32" s="649"/>
      <c r="AQ32" s="649"/>
      <c r="AR32" s="649"/>
      <c r="AS32" s="649">
        <v>0</v>
      </c>
      <c r="AT32" s="649"/>
      <c r="AU32" s="649"/>
      <c r="AV32" s="649"/>
      <c r="AW32" s="649">
        <v>0</v>
      </c>
      <c r="AX32" s="650">
        <v>24688481</v>
      </c>
      <c r="AY32" s="650">
        <v>21028883</v>
      </c>
      <c r="AZ32" s="650">
        <v>58140332</v>
      </c>
      <c r="BA32" s="650">
        <v>64715473</v>
      </c>
      <c r="BB32" s="650">
        <v>1448031</v>
      </c>
      <c r="BC32" s="650">
        <v>571389</v>
      </c>
      <c r="BD32" s="650">
        <v>2373237</v>
      </c>
      <c r="BE32" s="650">
        <v>763647</v>
      </c>
      <c r="BF32" s="651">
        <v>0.39459721511486978</v>
      </c>
      <c r="BG32" s="651">
        <v>0.32177443719274562</v>
      </c>
      <c r="BH32" s="651">
        <v>0.34936989501914023</v>
      </c>
      <c r="BI32" s="651">
        <v>0.42463605126988269</v>
      </c>
      <c r="BJ32" s="651">
        <v>0.32494366532714675</v>
      </c>
      <c r="BK32" s="651">
        <v>0.3721221313066973</v>
      </c>
      <c r="BL32"/>
      <c r="BM32" s="149">
        <v>0.37893992255973674</v>
      </c>
      <c r="BN32" s="149">
        <v>0.62106007744026326</v>
      </c>
      <c r="BO32" s="653">
        <v>0</v>
      </c>
      <c r="BP32" s="653">
        <v>0</v>
      </c>
      <c r="BQ32"/>
      <c r="BR32" s="654">
        <v>0.41664836190423155</v>
      </c>
      <c r="BS32" s="654">
        <v>0.32508712205882889</v>
      </c>
      <c r="BT32" s="654">
        <v>0.35591629559463656</v>
      </c>
      <c r="BU32" s="654">
        <v>0.44343148614840533</v>
      </c>
      <c r="BV32" s="654">
        <v>0.33468561957558907</v>
      </c>
      <c r="BW32" s="654">
        <v>0.3867924862168054</v>
      </c>
      <c r="BX32" s="655">
        <v>-2.2051146789361764E-2</v>
      </c>
      <c r="BY32" s="656">
        <v>-3.3126848660832708E-3</v>
      </c>
      <c r="BZ32" s="656">
        <v>-6.546400575496325E-3</v>
      </c>
      <c r="CA32" s="656">
        <v>-1.8795434878522643E-2</v>
      </c>
      <c r="CB32" s="656">
        <v>-9.7419542484423194E-3</v>
      </c>
      <c r="CC32" s="657">
        <v>-1.4670354910108097E-2</v>
      </c>
      <c r="CD32"/>
      <c r="CE32" s="658">
        <v>79</v>
      </c>
      <c r="CF32" s="658">
        <v>0</v>
      </c>
      <c r="CG32" s="658">
        <v>0</v>
      </c>
      <c r="CH32" s="658">
        <v>79</v>
      </c>
      <c r="CI32" s="658">
        <v>29</v>
      </c>
      <c r="CJ32" s="658">
        <v>0</v>
      </c>
      <c r="CK32" s="658">
        <v>0</v>
      </c>
      <c r="CL32" s="658">
        <v>29</v>
      </c>
      <c r="CM32" s="590"/>
      <c r="CN32" s="659">
        <v>3400049</v>
      </c>
      <c r="CO32" s="660" t="s">
        <v>395</v>
      </c>
      <c r="CP32" s="660">
        <v>354644.91417180101</v>
      </c>
      <c r="CQ32" s="660">
        <v>316343.47539377812</v>
      </c>
      <c r="CR32" s="660">
        <v>0</v>
      </c>
      <c r="CS32" s="660">
        <v>0</v>
      </c>
      <c r="CT32" s="660">
        <v>670988.38956557913</v>
      </c>
      <c r="CU32" s="590"/>
      <c r="CV32" s="661">
        <v>3400049</v>
      </c>
      <c r="CW32" s="662" t="s">
        <v>395</v>
      </c>
      <c r="CX32" s="662">
        <v>453188.50549937022</v>
      </c>
      <c r="CY32" s="662">
        <v>404244.41775226896</v>
      </c>
      <c r="CZ32" s="662">
        <v>0</v>
      </c>
      <c r="DA32" s="662">
        <v>0</v>
      </c>
      <c r="DB32" s="662">
        <v>857432.92325163912</v>
      </c>
      <c r="DD32" s="63">
        <v>807833.41967117123</v>
      </c>
      <c r="DE32" s="63">
        <v>720587.89314604714</v>
      </c>
      <c r="DF32" s="63">
        <v>1528421.3128172182</v>
      </c>
      <c r="DH32" s="113">
        <v>3.6314197002284908E-2</v>
      </c>
      <c r="DI32" s="63">
        <v>26167.570709166983</v>
      </c>
      <c r="DJ32" s="36">
        <v>1.0518130000000001</v>
      </c>
      <c r="DK32" s="63">
        <v>19266.373735224737</v>
      </c>
      <c r="DM32" s="63">
        <v>173729473</v>
      </c>
      <c r="DO32" s="63">
        <v>173729479</v>
      </c>
      <c r="DT32" s="63"/>
      <c r="DU32" s="593"/>
    </row>
    <row r="33" spans="1:130">
      <c r="A33" s="409"/>
      <c r="B33" s="102">
        <v>3400050</v>
      </c>
      <c r="C33" s="642">
        <v>1427030774</v>
      </c>
      <c r="D33" s="643"/>
      <c r="E33" s="644" t="s">
        <v>396</v>
      </c>
      <c r="F33" s="645"/>
      <c r="G33" s="646"/>
      <c r="H33" s="647">
        <v>43008</v>
      </c>
      <c r="I33" s="648">
        <v>12</v>
      </c>
      <c r="J33" s="649">
        <v>152537198</v>
      </c>
      <c r="K33" s="649"/>
      <c r="L33" s="649"/>
      <c r="M33" s="649">
        <v>152537198</v>
      </c>
      <c r="N33" s="649">
        <v>86062963</v>
      </c>
      <c r="O33" s="649"/>
      <c r="P33" s="649"/>
      <c r="Q33" s="649">
        <v>86062963</v>
      </c>
      <c r="R33" s="649">
        <v>406698797</v>
      </c>
      <c r="S33" s="649"/>
      <c r="T33" s="649"/>
      <c r="U33" s="649">
        <v>406698797</v>
      </c>
      <c r="V33" s="649">
        <v>393977413</v>
      </c>
      <c r="W33" s="649"/>
      <c r="X33" s="649"/>
      <c r="Y33" s="649">
        <v>393977413</v>
      </c>
      <c r="Z33" s="649">
        <v>86553820</v>
      </c>
      <c r="AA33" s="649"/>
      <c r="AB33" s="649"/>
      <c r="AC33" s="649">
        <v>86553820</v>
      </c>
      <c r="AD33" s="649">
        <v>28638424</v>
      </c>
      <c r="AE33" s="649"/>
      <c r="AF33" s="649"/>
      <c r="AG33" s="649">
        <v>28638424</v>
      </c>
      <c r="AH33" s="649">
        <v>67351009</v>
      </c>
      <c r="AI33" s="649"/>
      <c r="AJ33" s="649"/>
      <c r="AK33" s="649">
        <v>67351009</v>
      </c>
      <c r="AL33" s="649">
        <v>14594345</v>
      </c>
      <c r="AM33" s="649"/>
      <c r="AN33" s="649"/>
      <c r="AO33" s="649">
        <v>14594345</v>
      </c>
      <c r="AP33" s="649"/>
      <c r="AQ33" s="649"/>
      <c r="AR33" s="649"/>
      <c r="AS33" s="649">
        <v>0</v>
      </c>
      <c r="AT33" s="649"/>
      <c r="AU33" s="649"/>
      <c r="AV33" s="649"/>
      <c r="AW33" s="649">
        <v>0</v>
      </c>
      <c r="AX33" s="650">
        <v>152537198</v>
      </c>
      <c r="AY33" s="650">
        <v>86062963</v>
      </c>
      <c r="AZ33" s="650">
        <v>406698797</v>
      </c>
      <c r="BA33" s="650">
        <v>393977413</v>
      </c>
      <c r="BB33" s="650">
        <v>86553820</v>
      </c>
      <c r="BC33" s="650">
        <v>28638424</v>
      </c>
      <c r="BD33" s="650">
        <v>67351009</v>
      </c>
      <c r="BE33" s="650">
        <v>14594345</v>
      </c>
      <c r="BF33" s="651">
        <v>0.3308741774770888</v>
      </c>
      <c r="BG33" s="651">
        <v>0.21669081453553279</v>
      </c>
      <c r="BH33" s="651">
        <v>0.28090586423379865</v>
      </c>
      <c r="BI33" s="651">
        <v>0.3750618372249574</v>
      </c>
      <c r="BJ33" s="651">
        <v>0.21844643921249363</v>
      </c>
      <c r="BK33" s="651">
        <v>0.29799831444973246</v>
      </c>
      <c r="BL33"/>
      <c r="BM33" s="149">
        <v>0.56238534269772655</v>
      </c>
      <c r="BN33" s="149">
        <v>0.43761465730227345</v>
      </c>
      <c r="BO33" s="653">
        <v>0</v>
      </c>
      <c r="BP33" s="653">
        <v>0</v>
      </c>
      <c r="BQ33"/>
      <c r="BR33" s="654">
        <v>0.33023347244719742</v>
      </c>
      <c r="BS33" s="654">
        <v>0.20978344996242032</v>
      </c>
      <c r="BT33" s="654">
        <v>0.27598066571318075</v>
      </c>
      <c r="BU33" s="654">
        <v>0.3553951713802328</v>
      </c>
      <c r="BV33" s="654">
        <v>0.21877842974017653</v>
      </c>
      <c r="BW33" s="654">
        <v>0.28783513053346882</v>
      </c>
      <c r="BX33" s="655">
        <v>6.4070502989138634E-4</v>
      </c>
      <c r="BY33" s="656">
        <v>6.9073645731124733E-3</v>
      </c>
      <c r="BZ33" s="656">
        <v>4.9251985206179016E-3</v>
      </c>
      <c r="CA33" s="656">
        <v>1.9666665844724596E-2</v>
      </c>
      <c r="CB33" s="656">
        <v>-3.319905276829016E-4</v>
      </c>
      <c r="CC33" s="657">
        <v>1.0163183916263641E-2</v>
      </c>
      <c r="CD33"/>
      <c r="CE33" s="658">
        <v>16880</v>
      </c>
      <c r="CF33" s="658">
        <v>0</v>
      </c>
      <c r="CG33" s="658">
        <v>0</v>
      </c>
      <c r="CH33" s="658">
        <v>16880</v>
      </c>
      <c r="CI33" s="658">
        <v>4648</v>
      </c>
      <c r="CJ33" s="658">
        <v>0</v>
      </c>
      <c r="CK33" s="658">
        <v>0</v>
      </c>
      <c r="CL33" s="658">
        <v>4648</v>
      </c>
      <c r="CM33" s="590"/>
      <c r="CN33" s="659">
        <v>3400050</v>
      </c>
      <c r="CO33" s="660" t="s">
        <v>396</v>
      </c>
      <c r="CP33" s="660">
        <v>1998944.5376504024</v>
      </c>
      <c r="CQ33" s="660">
        <v>1481269.9038728951</v>
      </c>
      <c r="CR33" s="660">
        <v>0</v>
      </c>
      <c r="CS33" s="660">
        <v>0</v>
      </c>
      <c r="CT33" s="660">
        <v>3480214.4415232977</v>
      </c>
      <c r="CU33" s="590"/>
      <c r="CV33" s="661">
        <v>3400050</v>
      </c>
      <c r="CW33" s="662" t="s">
        <v>396</v>
      </c>
      <c r="CX33" s="662">
        <v>2554382.2888577217</v>
      </c>
      <c r="CY33" s="662">
        <v>1892863.7269338004</v>
      </c>
      <c r="CZ33" s="662">
        <v>0</v>
      </c>
      <c r="DA33" s="662">
        <v>0</v>
      </c>
      <c r="DB33" s="662">
        <v>4447246.0157915223</v>
      </c>
      <c r="DD33" s="63">
        <v>4553326.8265081244</v>
      </c>
      <c r="DE33" s="63">
        <v>3374133.6308066957</v>
      </c>
      <c r="DF33" s="63">
        <v>7927460.45731482</v>
      </c>
      <c r="DH33" s="113">
        <v>0.1695775336017655</v>
      </c>
      <c r="DI33" s="63">
        <v>572177.25915496948</v>
      </c>
      <c r="DJ33" s="36">
        <v>1.0572919999999999</v>
      </c>
      <c r="DK33" s="63">
        <v>423470.9070805331</v>
      </c>
      <c r="DM33" s="63">
        <v>1236413969</v>
      </c>
      <c r="DO33" s="63">
        <v>1236413975</v>
      </c>
      <c r="DT33" s="63"/>
      <c r="DU33" s="593"/>
    </row>
    <row r="34" spans="1:130">
      <c r="A34" s="409"/>
      <c r="B34" s="102">
        <v>3400051</v>
      </c>
      <c r="C34" s="642">
        <v>1205859766</v>
      </c>
      <c r="D34" s="643"/>
      <c r="E34" s="644" t="s">
        <v>30</v>
      </c>
      <c r="F34" s="645"/>
      <c r="G34" s="646"/>
      <c r="H34" s="647">
        <v>43008</v>
      </c>
      <c r="I34" s="648">
        <v>12</v>
      </c>
      <c r="J34" s="649">
        <v>36196704</v>
      </c>
      <c r="K34" s="649"/>
      <c r="L34" s="649"/>
      <c r="M34" s="649">
        <v>36196704</v>
      </c>
      <c r="N34" s="649">
        <v>61505384</v>
      </c>
      <c r="O34" s="649"/>
      <c r="P34" s="649"/>
      <c r="Q34" s="649">
        <v>61505384</v>
      </c>
      <c r="R34" s="649">
        <v>98781369</v>
      </c>
      <c r="S34" s="649"/>
      <c r="T34" s="649"/>
      <c r="U34" s="649">
        <v>98781369</v>
      </c>
      <c r="V34" s="649">
        <v>237818674</v>
      </c>
      <c r="W34" s="649"/>
      <c r="X34" s="649"/>
      <c r="Y34" s="649">
        <v>237818674</v>
      </c>
      <c r="Z34" s="649">
        <v>9277560</v>
      </c>
      <c r="AA34" s="649"/>
      <c r="AB34" s="649"/>
      <c r="AC34" s="649">
        <v>9277560</v>
      </c>
      <c r="AD34" s="649">
        <v>4146573</v>
      </c>
      <c r="AE34" s="649"/>
      <c r="AF34" s="649"/>
      <c r="AG34" s="649">
        <v>4146573</v>
      </c>
      <c r="AH34" s="649">
        <v>17753242</v>
      </c>
      <c r="AI34" s="649"/>
      <c r="AJ34" s="649"/>
      <c r="AK34" s="649">
        <v>17753242</v>
      </c>
      <c r="AL34" s="649">
        <v>4702678</v>
      </c>
      <c r="AM34" s="649"/>
      <c r="AN34" s="649"/>
      <c r="AO34" s="649">
        <v>4702678</v>
      </c>
      <c r="AP34" s="649"/>
      <c r="AQ34" s="649"/>
      <c r="AR34" s="649"/>
      <c r="AS34" s="649">
        <v>0</v>
      </c>
      <c r="AT34" s="649"/>
      <c r="AU34" s="649"/>
      <c r="AV34" s="649"/>
      <c r="AW34" s="649">
        <v>0</v>
      </c>
      <c r="AX34" s="650">
        <v>36196704</v>
      </c>
      <c r="AY34" s="650">
        <v>61505384</v>
      </c>
      <c r="AZ34" s="650">
        <v>98781369</v>
      </c>
      <c r="BA34" s="650">
        <v>237818674</v>
      </c>
      <c r="BB34" s="650">
        <v>9277560</v>
      </c>
      <c r="BC34" s="650">
        <v>4146573</v>
      </c>
      <c r="BD34" s="650">
        <v>17753242</v>
      </c>
      <c r="BE34" s="650">
        <v>4702678</v>
      </c>
      <c r="BF34" s="651">
        <v>0.44694650317540385</v>
      </c>
      <c r="BG34" s="651">
        <v>0.26489122381140301</v>
      </c>
      <c r="BH34" s="651">
        <v>0.32737656100621804</v>
      </c>
      <c r="BI34" s="651">
        <v>0.36643250003955707</v>
      </c>
      <c r="BJ34" s="651">
        <v>0.25862302133599485</v>
      </c>
      <c r="BK34" s="651">
        <v>0.29026166226603839</v>
      </c>
      <c r="BL34"/>
      <c r="BM34" s="149">
        <v>0.34322178084098282</v>
      </c>
      <c r="BN34" s="149">
        <v>0.65677821915901713</v>
      </c>
      <c r="BO34" s="653">
        <v>0</v>
      </c>
      <c r="BP34" s="653">
        <v>0</v>
      </c>
      <c r="BQ34"/>
      <c r="BR34" s="654">
        <v>0.43917571193450861</v>
      </c>
      <c r="BS34" s="654">
        <v>0.25945509188550031</v>
      </c>
      <c r="BT34" s="654">
        <v>0.32617562871098876</v>
      </c>
      <c r="BU34" s="654">
        <v>0.37444355141652663</v>
      </c>
      <c r="BV34" s="654">
        <v>0.26941139777935119</v>
      </c>
      <c r="BW34" s="654">
        <v>0.29907549272339401</v>
      </c>
      <c r="BX34" s="655">
        <v>7.7707912408952473E-3</v>
      </c>
      <c r="BY34" s="656">
        <v>5.4361319259026986E-3</v>
      </c>
      <c r="BZ34" s="656">
        <v>1.2009322952292734E-3</v>
      </c>
      <c r="CA34" s="656">
        <v>-8.0110513769695579E-3</v>
      </c>
      <c r="CB34" s="656">
        <v>-1.078837644335634E-2</v>
      </c>
      <c r="CC34" s="657">
        <v>-8.8138304573556203E-3</v>
      </c>
      <c r="CD34"/>
      <c r="CE34" s="658">
        <v>1924</v>
      </c>
      <c r="CF34" s="658">
        <v>0</v>
      </c>
      <c r="CG34" s="658">
        <v>0</v>
      </c>
      <c r="CH34" s="658">
        <v>1924</v>
      </c>
      <c r="CI34" s="658">
        <v>769</v>
      </c>
      <c r="CJ34" s="658">
        <v>0</v>
      </c>
      <c r="CK34" s="658">
        <v>0</v>
      </c>
      <c r="CL34" s="658">
        <v>769</v>
      </c>
      <c r="CM34" s="590"/>
      <c r="CN34" s="659">
        <v>3400051</v>
      </c>
      <c r="CO34" s="660" t="s">
        <v>30</v>
      </c>
      <c r="CP34" s="660">
        <v>605343.88526962523</v>
      </c>
      <c r="CQ34" s="660">
        <v>967359.24307404913</v>
      </c>
      <c r="CR34" s="660">
        <v>0</v>
      </c>
      <c r="CS34" s="660">
        <v>0</v>
      </c>
      <c r="CT34" s="660">
        <v>1572703.1283436744</v>
      </c>
      <c r="CU34" s="590"/>
      <c r="CV34" s="661">
        <v>3400051</v>
      </c>
      <c r="CW34" s="662" t="s">
        <v>30</v>
      </c>
      <c r="CX34" s="662">
        <v>0</v>
      </c>
      <c r="CY34" s="662">
        <v>0</v>
      </c>
      <c r="CZ34" s="662">
        <v>0</v>
      </c>
      <c r="DA34" s="662">
        <v>0</v>
      </c>
      <c r="DB34" s="662">
        <v>0</v>
      </c>
      <c r="DD34" s="63">
        <v>605343.88526962523</v>
      </c>
      <c r="DE34" s="63">
        <v>967359.24307404913</v>
      </c>
      <c r="DF34" s="63">
        <v>1572703.1283436744</v>
      </c>
      <c r="DH34" s="113">
        <v>7.6459615307824108E-2</v>
      </c>
      <c r="DI34" s="63">
        <v>73963.91558990971</v>
      </c>
      <c r="DJ34" s="36">
        <v>1.0572919999999999</v>
      </c>
      <c r="DK34" s="63">
        <v>54741.019369320762</v>
      </c>
      <c r="DM34" s="63">
        <v>470182184</v>
      </c>
      <c r="DO34" s="63">
        <v>470182190</v>
      </c>
      <c r="DT34" s="63"/>
      <c r="DU34" s="593"/>
    </row>
    <row r="35" spans="1:130">
      <c r="A35" s="409"/>
      <c r="B35" s="102">
        <v>3400053</v>
      </c>
      <c r="C35" s="642">
        <v>1881647204</v>
      </c>
      <c r="D35" s="643"/>
      <c r="E35" s="644" t="s">
        <v>270</v>
      </c>
      <c r="F35" s="645"/>
      <c r="G35" s="646"/>
      <c r="H35" s="647">
        <v>43100</v>
      </c>
      <c r="I35" s="648">
        <v>12</v>
      </c>
      <c r="J35" s="649">
        <v>376589194</v>
      </c>
      <c r="K35" s="649">
        <v>16400517</v>
      </c>
      <c r="L35" s="649"/>
      <c r="M35" s="649">
        <v>392989711</v>
      </c>
      <c r="N35" s="649">
        <v>280678621</v>
      </c>
      <c r="O35" s="649"/>
      <c r="P35" s="649"/>
      <c r="Q35" s="649">
        <v>280678621</v>
      </c>
      <c r="R35" s="649">
        <v>1267100576</v>
      </c>
      <c r="S35" s="649">
        <v>22054713</v>
      </c>
      <c r="T35" s="649"/>
      <c r="U35" s="649">
        <v>1289155289</v>
      </c>
      <c r="V35" s="649">
        <v>1272940034</v>
      </c>
      <c r="W35" s="649"/>
      <c r="X35" s="649"/>
      <c r="Y35" s="649">
        <v>1272940034</v>
      </c>
      <c r="Z35" s="649">
        <v>146130467</v>
      </c>
      <c r="AA35" s="649">
        <v>17821</v>
      </c>
      <c r="AB35" s="649"/>
      <c r="AC35" s="649">
        <v>146148288</v>
      </c>
      <c r="AD35" s="649">
        <v>51349640</v>
      </c>
      <c r="AE35" s="649">
        <v>11466</v>
      </c>
      <c r="AF35" s="649"/>
      <c r="AG35" s="649">
        <v>51361106</v>
      </c>
      <c r="AH35" s="649">
        <v>118019772</v>
      </c>
      <c r="AI35" s="649"/>
      <c r="AJ35" s="649"/>
      <c r="AK35" s="649">
        <v>118019772</v>
      </c>
      <c r="AL35" s="649">
        <v>23510240</v>
      </c>
      <c r="AM35" s="649"/>
      <c r="AN35" s="649"/>
      <c r="AO35" s="649">
        <v>23510240</v>
      </c>
      <c r="AP35" s="649"/>
      <c r="AQ35" s="649"/>
      <c r="AR35" s="649"/>
      <c r="AS35" s="649">
        <v>0</v>
      </c>
      <c r="AT35" s="649"/>
      <c r="AU35" s="649"/>
      <c r="AV35" s="649"/>
      <c r="AW35" s="649">
        <v>0</v>
      </c>
      <c r="AX35" s="650">
        <v>392989711</v>
      </c>
      <c r="AY35" s="650">
        <v>280678621</v>
      </c>
      <c r="AZ35" s="650">
        <v>1289155289</v>
      </c>
      <c r="BA35" s="650">
        <v>1272940034</v>
      </c>
      <c r="BB35" s="650">
        <v>146148288</v>
      </c>
      <c r="BC35" s="650">
        <v>51361106</v>
      </c>
      <c r="BD35" s="650">
        <v>118019772</v>
      </c>
      <c r="BE35" s="650">
        <v>23510240</v>
      </c>
      <c r="BF35" s="651">
        <v>0.35143145843761098</v>
      </c>
      <c r="BG35" s="651">
        <v>0.19920594322110705</v>
      </c>
      <c r="BH35" s="651">
        <v>0.28342315872706186</v>
      </c>
      <c r="BI35" s="651">
        <v>0.3048428023786357</v>
      </c>
      <c r="BJ35" s="651">
        <v>0.22049634193530282</v>
      </c>
      <c r="BK35" s="651">
        <v>0.26293648247684653</v>
      </c>
      <c r="BL35"/>
      <c r="BM35" s="149">
        <v>0.55323981256477406</v>
      </c>
      <c r="BN35" s="149">
        <v>0.44676018743522589</v>
      </c>
      <c r="BO35" s="653">
        <v>0</v>
      </c>
      <c r="BP35" s="653">
        <v>0</v>
      </c>
      <c r="BQ35"/>
      <c r="BR35" s="654">
        <v>0.37274023705809478</v>
      </c>
      <c r="BS35" s="654">
        <v>0.21302733859349515</v>
      </c>
      <c r="BT35" s="654">
        <v>0.30163223058232574</v>
      </c>
      <c r="BU35" s="654">
        <v>0.31828019170636707</v>
      </c>
      <c r="BV35" s="654">
        <v>0.21988500711316331</v>
      </c>
      <c r="BW35" s="654">
        <v>0.26948908231461222</v>
      </c>
      <c r="BX35" s="655">
        <v>-2.1308778620483804E-2</v>
      </c>
      <c r="BY35" s="656">
        <v>-1.3821395372388107E-2</v>
      </c>
      <c r="BZ35" s="656">
        <v>-1.8209071855263881E-2</v>
      </c>
      <c r="CA35" s="656">
        <v>-1.3437389327731364E-2</v>
      </c>
      <c r="CB35" s="656">
        <v>6.1133482213951429E-4</v>
      </c>
      <c r="CC35" s="657">
        <v>-6.5525998377656824E-3</v>
      </c>
      <c r="CD35"/>
      <c r="CE35" s="658">
        <v>28714</v>
      </c>
      <c r="CF35" s="658">
        <v>9</v>
      </c>
      <c r="CG35" s="658">
        <v>0</v>
      </c>
      <c r="CH35" s="658">
        <v>28723</v>
      </c>
      <c r="CI35" s="658">
        <v>6148</v>
      </c>
      <c r="CJ35" s="658">
        <v>3</v>
      </c>
      <c r="CK35" s="658">
        <v>0</v>
      </c>
      <c r="CL35" s="658">
        <v>6151</v>
      </c>
      <c r="CM35" s="590"/>
      <c r="CN35" s="659">
        <v>3400053</v>
      </c>
      <c r="CO35" s="660" t="s">
        <v>270</v>
      </c>
      <c r="CP35" s="660">
        <v>6005743.9097207859</v>
      </c>
      <c r="CQ35" s="660">
        <v>3778785.796754804</v>
      </c>
      <c r="CR35" s="660">
        <v>0</v>
      </c>
      <c r="CS35" s="660">
        <v>0</v>
      </c>
      <c r="CT35" s="660">
        <v>9784529.7064755894</v>
      </c>
      <c r="CU35" s="590"/>
      <c r="CV35" s="661">
        <v>3400053</v>
      </c>
      <c r="CW35" s="662" t="s">
        <v>270</v>
      </c>
      <c r="CX35" s="662">
        <v>7674533.0275336057</v>
      </c>
      <c r="CY35" s="662">
        <v>4828780.0540795773</v>
      </c>
      <c r="CZ35" s="662">
        <v>0</v>
      </c>
      <c r="DA35" s="662">
        <v>0</v>
      </c>
      <c r="DB35" s="662">
        <v>12503313.081613183</v>
      </c>
      <c r="DD35" s="63">
        <v>13680276.937254392</v>
      </c>
      <c r="DE35" s="63">
        <v>8607565.8508343808</v>
      </c>
      <c r="DF35" s="63">
        <v>22287842.788088772</v>
      </c>
      <c r="DH35" s="113">
        <v>8.3762133062496413E-2</v>
      </c>
      <c r="DI35" s="63">
        <v>720988.07614178956</v>
      </c>
      <c r="DJ35" s="36">
        <v>1.0518130000000001</v>
      </c>
      <c r="DK35" s="63">
        <v>530841.24193164695</v>
      </c>
      <c r="DM35" s="63">
        <v>3574803061</v>
      </c>
      <c r="DO35" s="63">
        <v>3574803067</v>
      </c>
      <c r="DT35" s="63"/>
      <c r="DU35" s="593"/>
    </row>
    <row r="36" spans="1:130">
      <c r="A36" s="409"/>
      <c r="B36" s="102">
        <v>3400060</v>
      </c>
      <c r="C36" s="642">
        <v>1326048810</v>
      </c>
      <c r="D36" s="643"/>
      <c r="E36" s="644" t="s">
        <v>31</v>
      </c>
      <c r="F36" s="645"/>
      <c r="G36" s="646"/>
      <c r="H36" s="647">
        <v>43008</v>
      </c>
      <c r="I36" s="648">
        <v>12</v>
      </c>
      <c r="J36" s="649">
        <v>25818096</v>
      </c>
      <c r="K36" s="649"/>
      <c r="L36" s="649"/>
      <c r="M36" s="649">
        <v>25818096</v>
      </c>
      <c r="N36" s="649">
        <v>26279169</v>
      </c>
      <c r="O36" s="649"/>
      <c r="P36" s="649"/>
      <c r="Q36" s="649">
        <v>26279169</v>
      </c>
      <c r="R36" s="649">
        <v>68671774</v>
      </c>
      <c r="S36" s="649"/>
      <c r="T36" s="649"/>
      <c r="U36" s="649">
        <v>68671774</v>
      </c>
      <c r="V36" s="649">
        <v>115360494</v>
      </c>
      <c r="W36" s="649"/>
      <c r="X36" s="649"/>
      <c r="Y36" s="649">
        <v>115360494</v>
      </c>
      <c r="Z36" s="649">
        <v>6582204</v>
      </c>
      <c r="AA36" s="649"/>
      <c r="AB36" s="649"/>
      <c r="AC36" s="649">
        <v>6582204</v>
      </c>
      <c r="AD36" s="649">
        <v>2858552</v>
      </c>
      <c r="AE36" s="649"/>
      <c r="AF36" s="649"/>
      <c r="AG36" s="649">
        <v>2858552</v>
      </c>
      <c r="AH36" s="649">
        <v>14549892</v>
      </c>
      <c r="AI36" s="649"/>
      <c r="AJ36" s="649"/>
      <c r="AK36" s="649">
        <v>14549892</v>
      </c>
      <c r="AL36" s="649">
        <v>3353523</v>
      </c>
      <c r="AM36" s="649"/>
      <c r="AN36" s="649"/>
      <c r="AO36" s="649">
        <v>3353523</v>
      </c>
      <c r="AP36" s="649"/>
      <c r="AQ36" s="649"/>
      <c r="AR36" s="649"/>
      <c r="AS36" s="649">
        <v>0</v>
      </c>
      <c r="AT36" s="649"/>
      <c r="AU36" s="649"/>
      <c r="AV36" s="649"/>
      <c r="AW36" s="649">
        <v>0</v>
      </c>
      <c r="AX36" s="650">
        <v>25818096</v>
      </c>
      <c r="AY36" s="650">
        <v>26279169</v>
      </c>
      <c r="AZ36" s="650">
        <v>68671774</v>
      </c>
      <c r="BA36" s="650">
        <v>115360494</v>
      </c>
      <c r="BB36" s="650">
        <v>6582204</v>
      </c>
      <c r="BC36" s="650">
        <v>2858552</v>
      </c>
      <c r="BD36" s="650">
        <v>14549892</v>
      </c>
      <c r="BE36" s="650">
        <v>3353523</v>
      </c>
      <c r="BF36" s="651">
        <v>0.43428492948562519</v>
      </c>
      <c r="BG36" s="651">
        <v>0.23048439122434725</v>
      </c>
      <c r="BH36" s="651">
        <v>0.29396397782785011</v>
      </c>
      <c r="BI36" s="651">
        <v>0.37596372564949321</v>
      </c>
      <c r="BJ36" s="651">
        <v>0.22780042013342974</v>
      </c>
      <c r="BK36" s="651">
        <v>0.28308766482191045</v>
      </c>
      <c r="BL36"/>
      <c r="BM36" s="149">
        <v>0.31147899384897743</v>
      </c>
      <c r="BN36" s="149">
        <v>0.68852100615102263</v>
      </c>
      <c r="BO36" s="653">
        <v>0</v>
      </c>
      <c r="BP36" s="653">
        <v>0</v>
      </c>
      <c r="BQ36"/>
      <c r="BR36" s="654">
        <v>0.45448201367273555</v>
      </c>
      <c r="BS36" s="654">
        <v>0.24045006458159732</v>
      </c>
      <c r="BT36" s="654">
        <v>0.2988208644642415</v>
      </c>
      <c r="BU36" s="654">
        <v>0.3762983496547993</v>
      </c>
      <c r="BV36" s="654">
        <v>0.24121616761012543</v>
      </c>
      <c r="BW36" s="654">
        <v>0.28354891643810287</v>
      </c>
      <c r="BX36" s="655">
        <v>-2.0197084187110359E-2</v>
      </c>
      <c r="BY36" s="656">
        <v>-9.9656733572500711E-3</v>
      </c>
      <c r="BZ36" s="656">
        <v>-4.8568866363913887E-3</v>
      </c>
      <c r="CA36" s="656">
        <v>-3.3462400530609449E-4</v>
      </c>
      <c r="CB36" s="656">
        <v>-1.3415747476695689E-2</v>
      </c>
      <c r="CC36" s="657">
        <v>-4.6125161619242627E-4</v>
      </c>
      <c r="CD36"/>
      <c r="CE36" s="658">
        <v>1562</v>
      </c>
      <c r="CF36" s="658">
        <v>0</v>
      </c>
      <c r="CG36" s="658">
        <v>0</v>
      </c>
      <c r="CH36" s="658">
        <v>1562</v>
      </c>
      <c r="CI36" s="658">
        <v>754</v>
      </c>
      <c r="CJ36" s="658">
        <v>0</v>
      </c>
      <c r="CK36" s="658">
        <v>0</v>
      </c>
      <c r="CL36" s="658">
        <v>754</v>
      </c>
      <c r="CM36" s="590"/>
      <c r="CN36" s="659">
        <v>3400060</v>
      </c>
      <c r="CO36" s="660" t="s">
        <v>31</v>
      </c>
      <c r="CP36" s="660">
        <v>367546.31952794589</v>
      </c>
      <c r="CQ36" s="660">
        <v>447044.26429685636</v>
      </c>
      <c r="CR36" s="660">
        <v>0</v>
      </c>
      <c r="CS36" s="660">
        <v>0</v>
      </c>
      <c r="CT36" s="660">
        <v>814590.58382480219</v>
      </c>
      <c r="CU36" s="590"/>
      <c r="CV36" s="661">
        <v>3400060</v>
      </c>
      <c r="CW36" s="662" t="s">
        <v>31</v>
      </c>
      <c r="CX36" s="662">
        <v>469674.7664848034</v>
      </c>
      <c r="CY36" s="662">
        <v>571262.44853074173</v>
      </c>
      <c r="CZ36" s="662">
        <v>0</v>
      </c>
      <c r="DA36" s="662">
        <v>0</v>
      </c>
      <c r="DB36" s="662">
        <v>1040937.2150155451</v>
      </c>
      <c r="DD36" s="63">
        <v>837221.08601274923</v>
      </c>
      <c r="DE36" s="63">
        <v>1018306.7128275981</v>
      </c>
      <c r="DF36" s="63">
        <v>1855527.7988403472</v>
      </c>
      <c r="DH36" s="113">
        <v>0.12761145529373474</v>
      </c>
      <c r="DI36" s="63">
        <v>129947.60155930901</v>
      </c>
      <c r="DJ36" s="36">
        <v>1.0572919999999999</v>
      </c>
      <c r="DK36" s="63">
        <v>96174.79168349145</v>
      </c>
      <c r="DM36" s="63">
        <v>263473704</v>
      </c>
      <c r="DO36" s="63">
        <v>263473710</v>
      </c>
      <c r="DT36" s="63"/>
      <c r="DU36" s="593"/>
    </row>
    <row r="37" spans="1:130">
      <c r="A37" s="409"/>
      <c r="B37" s="102">
        <v>3400061</v>
      </c>
      <c r="C37" s="642">
        <v>1932208576</v>
      </c>
      <c r="D37" s="643"/>
      <c r="E37" s="644" t="s">
        <v>397</v>
      </c>
      <c r="F37" s="645"/>
      <c r="G37" s="646"/>
      <c r="H37" s="647">
        <v>42916</v>
      </c>
      <c r="I37" s="648">
        <v>12</v>
      </c>
      <c r="J37" s="649">
        <v>755324197</v>
      </c>
      <c r="K37" s="649">
        <v>38013319</v>
      </c>
      <c r="L37" s="649">
        <v>9088930</v>
      </c>
      <c r="M37" s="649">
        <v>802426446</v>
      </c>
      <c r="N37" s="649">
        <v>667300795</v>
      </c>
      <c r="O37" s="649"/>
      <c r="P37" s="649"/>
      <c r="Q37" s="649">
        <v>667300795</v>
      </c>
      <c r="R37" s="649">
        <v>1980967023</v>
      </c>
      <c r="S37" s="649">
        <v>81265608</v>
      </c>
      <c r="T37" s="649">
        <v>14173270</v>
      </c>
      <c r="U37" s="649">
        <v>2076405901</v>
      </c>
      <c r="V37" s="649">
        <v>2191869918</v>
      </c>
      <c r="W37" s="649"/>
      <c r="X37" s="649"/>
      <c r="Y37" s="649">
        <v>2191869918</v>
      </c>
      <c r="Z37" s="649">
        <v>501113504</v>
      </c>
      <c r="AA37" s="649">
        <v>999141</v>
      </c>
      <c r="AB37" s="649">
        <v>7800901</v>
      </c>
      <c r="AC37" s="649">
        <v>509913546</v>
      </c>
      <c r="AD37" s="649">
        <v>187926128</v>
      </c>
      <c r="AE37" s="649">
        <v>437907</v>
      </c>
      <c r="AF37" s="649">
        <v>3840654</v>
      </c>
      <c r="AG37" s="649">
        <v>192204689</v>
      </c>
      <c r="AH37" s="649">
        <v>254591620</v>
      </c>
      <c r="AI37" s="649"/>
      <c r="AJ37" s="649"/>
      <c r="AK37" s="649">
        <v>254591620</v>
      </c>
      <c r="AL37" s="649">
        <v>74540711</v>
      </c>
      <c r="AM37" s="649"/>
      <c r="AN37" s="649"/>
      <c r="AO37" s="649">
        <v>74540711</v>
      </c>
      <c r="AP37" s="649"/>
      <c r="AQ37" s="649"/>
      <c r="AR37" s="649"/>
      <c r="AS37" s="649">
        <v>0</v>
      </c>
      <c r="AT37" s="649"/>
      <c r="AU37" s="649"/>
      <c r="AV37" s="649"/>
      <c r="AW37" s="649">
        <v>0</v>
      </c>
      <c r="AX37" s="650">
        <v>802426446</v>
      </c>
      <c r="AY37" s="650">
        <v>667300795</v>
      </c>
      <c r="AZ37" s="650">
        <v>2076405901</v>
      </c>
      <c r="BA37" s="650">
        <v>2191869918</v>
      </c>
      <c r="BB37" s="650">
        <v>509913546</v>
      </c>
      <c r="BC37" s="650">
        <v>192204689</v>
      </c>
      <c r="BD37" s="650">
        <v>254591620</v>
      </c>
      <c r="BE37" s="650">
        <v>74540711</v>
      </c>
      <c r="BF37" s="651">
        <v>0.37693583649178053</v>
      </c>
      <c r="BG37" s="651">
        <v>0.29278540668384923</v>
      </c>
      <c r="BH37" s="651">
        <v>0.34891248857826551</v>
      </c>
      <c r="BI37" s="651">
        <v>0.38644970408413415</v>
      </c>
      <c r="BJ37" s="651">
        <v>0.304443612059281</v>
      </c>
      <c r="BK37" s="651">
        <v>0.34433745693227891</v>
      </c>
      <c r="BL37"/>
      <c r="BM37" s="149">
        <v>0.66698508875739893</v>
      </c>
      <c r="BN37" s="149">
        <v>0.33301491124260107</v>
      </c>
      <c r="BO37" s="653">
        <v>0</v>
      </c>
      <c r="BP37" s="653">
        <v>0</v>
      </c>
      <c r="BQ37"/>
      <c r="BR37" s="654">
        <v>0.38918657466555179</v>
      </c>
      <c r="BS37" s="654">
        <v>0.31270723019448338</v>
      </c>
      <c r="BT37" s="654">
        <v>0.365578591293934</v>
      </c>
      <c r="BU37" s="654">
        <v>0.4024182653656635</v>
      </c>
      <c r="BV37" s="654">
        <v>0.339238021803835</v>
      </c>
      <c r="BW37" s="654">
        <v>0.3719859356778224</v>
      </c>
      <c r="BX37" s="655">
        <v>-1.2250738173771258E-2</v>
      </c>
      <c r="BY37" s="656">
        <v>-1.9921823510634151E-2</v>
      </c>
      <c r="BZ37" s="656">
        <v>-1.6666102715668485E-2</v>
      </c>
      <c r="CA37" s="656">
        <v>-1.5968561281529348E-2</v>
      </c>
      <c r="CB37" s="656">
        <v>-3.4794409744554E-2</v>
      </c>
      <c r="CC37" s="657">
        <v>-2.7648478745543492E-2</v>
      </c>
      <c r="CD37"/>
      <c r="CE37" s="658">
        <v>66599</v>
      </c>
      <c r="CF37" s="658">
        <v>428</v>
      </c>
      <c r="CG37" s="658">
        <v>2199</v>
      </c>
      <c r="CH37" s="658">
        <v>69226</v>
      </c>
      <c r="CI37" s="658">
        <v>10205</v>
      </c>
      <c r="CJ37" s="658">
        <v>33</v>
      </c>
      <c r="CK37" s="658">
        <v>135</v>
      </c>
      <c r="CL37" s="658">
        <v>10373</v>
      </c>
      <c r="CM37" s="590"/>
      <c r="CN37" s="659">
        <v>3400061</v>
      </c>
      <c r="CO37" s="660" t="s">
        <v>397</v>
      </c>
      <c r="CP37" s="660">
        <v>0</v>
      </c>
      <c r="CQ37" s="660">
        <v>0</v>
      </c>
      <c r="CR37" s="660">
        <v>0</v>
      </c>
      <c r="CS37" s="660">
        <v>0</v>
      </c>
      <c r="CT37" s="660">
        <v>0</v>
      </c>
      <c r="CU37" s="590"/>
      <c r="CV37" s="661">
        <v>3400061</v>
      </c>
      <c r="CW37" s="662" t="s">
        <v>397</v>
      </c>
      <c r="CX37" s="662">
        <v>0</v>
      </c>
      <c r="CY37" s="662">
        <v>0</v>
      </c>
      <c r="CZ37" s="662">
        <v>0</v>
      </c>
      <c r="DA37" s="662">
        <v>0</v>
      </c>
      <c r="DB37" s="662">
        <v>0</v>
      </c>
      <c r="DD37" s="63">
        <v>0</v>
      </c>
      <c r="DE37" s="63">
        <v>0</v>
      </c>
      <c r="DF37" s="63">
        <v>0</v>
      </c>
      <c r="DH37" s="113">
        <v>0.11170481371897661</v>
      </c>
      <c r="DI37" s="63">
        <v>0</v>
      </c>
      <c r="DJ37" s="36">
        <v>1.0646850000000001</v>
      </c>
      <c r="DK37" s="63">
        <v>0</v>
      </c>
      <c r="DM37" s="63">
        <v>6769253626</v>
      </c>
      <c r="DO37" s="63">
        <v>6769253632</v>
      </c>
      <c r="DT37" s="63"/>
      <c r="DU37" s="593"/>
    </row>
    <row r="38" spans="1:130">
      <c r="A38" s="409"/>
      <c r="B38" s="102">
        <v>3400064</v>
      </c>
      <c r="C38" s="642">
        <v>1881614071</v>
      </c>
      <c r="D38" s="643"/>
      <c r="E38" s="644" t="s">
        <v>33</v>
      </c>
      <c r="F38" s="645"/>
      <c r="G38" s="646"/>
      <c r="H38" s="647">
        <v>43008</v>
      </c>
      <c r="I38" s="648">
        <v>12</v>
      </c>
      <c r="J38" s="649">
        <v>28783632</v>
      </c>
      <c r="K38" s="649"/>
      <c r="L38" s="649"/>
      <c r="M38" s="649">
        <v>28783632</v>
      </c>
      <c r="N38" s="649">
        <v>34416583</v>
      </c>
      <c r="O38" s="649"/>
      <c r="P38" s="649"/>
      <c r="Q38" s="649">
        <v>34416583</v>
      </c>
      <c r="R38" s="649">
        <v>82333339</v>
      </c>
      <c r="S38" s="649"/>
      <c r="T38" s="649"/>
      <c r="U38" s="649">
        <v>82333339</v>
      </c>
      <c r="V38" s="649">
        <v>178381151</v>
      </c>
      <c r="W38" s="649"/>
      <c r="X38" s="649"/>
      <c r="Y38" s="649">
        <v>178381151</v>
      </c>
      <c r="Z38" s="649">
        <v>9654135</v>
      </c>
      <c r="AA38" s="649"/>
      <c r="AB38" s="649"/>
      <c r="AC38" s="649">
        <v>9654135</v>
      </c>
      <c r="AD38" s="649">
        <v>3771901</v>
      </c>
      <c r="AE38" s="649"/>
      <c r="AF38" s="649"/>
      <c r="AG38" s="649">
        <v>3771901</v>
      </c>
      <c r="AH38" s="649">
        <v>25878798</v>
      </c>
      <c r="AI38" s="649"/>
      <c r="AJ38" s="649"/>
      <c r="AK38" s="649">
        <v>25878798</v>
      </c>
      <c r="AL38" s="649">
        <v>4711466</v>
      </c>
      <c r="AM38" s="649"/>
      <c r="AN38" s="649"/>
      <c r="AO38" s="649">
        <v>4711466</v>
      </c>
      <c r="AP38" s="649"/>
      <c r="AQ38" s="649"/>
      <c r="AR38" s="649"/>
      <c r="AS38" s="649">
        <v>0</v>
      </c>
      <c r="AT38" s="649"/>
      <c r="AU38" s="649"/>
      <c r="AV38" s="649"/>
      <c r="AW38" s="649">
        <v>0</v>
      </c>
      <c r="AX38" s="650">
        <v>28783632</v>
      </c>
      <c r="AY38" s="650">
        <v>34416583</v>
      </c>
      <c r="AZ38" s="650">
        <v>82333339</v>
      </c>
      <c r="BA38" s="650">
        <v>178381151</v>
      </c>
      <c r="BB38" s="650">
        <v>9654135</v>
      </c>
      <c r="BC38" s="650">
        <v>3771901</v>
      </c>
      <c r="BD38" s="650">
        <v>25878798</v>
      </c>
      <c r="BE38" s="650">
        <v>4711466</v>
      </c>
      <c r="BF38" s="651">
        <v>0.39070315465859967</v>
      </c>
      <c r="BG38" s="651">
        <v>0.1820589194289472</v>
      </c>
      <c r="BH38" s="651">
        <v>0.23874660163854192</v>
      </c>
      <c r="BI38" s="651">
        <v>0.34959874516931716</v>
      </c>
      <c r="BJ38" s="651">
        <v>0.192938451215622</v>
      </c>
      <c r="BK38" s="651">
        <v>0.24241159361721706</v>
      </c>
      <c r="BL38"/>
      <c r="BM38" s="149">
        <v>0.27169541563033933</v>
      </c>
      <c r="BN38" s="149">
        <v>0.72830458436966072</v>
      </c>
      <c r="BO38" s="653">
        <v>0</v>
      </c>
      <c r="BP38" s="653">
        <v>0</v>
      </c>
      <c r="BQ38"/>
      <c r="BR38" s="654">
        <v>0.3514551978913627</v>
      </c>
      <c r="BS38" s="654">
        <v>0.1752402151370521</v>
      </c>
      <c r="BT38" s="654">
        <v>0.22539762943545172</v>
      </c>
      <c r="BU38" s="654">
        <v>0.31256346657787215</v>
      </c>
      <c r="BV38" s="654">
        <v>0.18317567846582031</v>
      </c>
      <c r="BW38" s="654">
        <v>0.22657224660347114</v>
      </c>
      <c r="BX38" s="655">
        <v>3.9247956767236969E-2</v>
      </c>
      <c r="BY38" s="656">
        <v>6.8187042918951002E-3</v>
      </c>
      <c r="BZ38" s="656">
        <v>1.3348972203090198E-2</v>
      </c>
      <c r="CA38" s="656">
        <v>3.7035278591445009E-2</v>
      </c>
      <c r="CB38" s="656">
        <v>9.7627727498016958E-3</v>
      </c>
      <c r="CC38" s="657">
        <v>1.5839347013745925E-2</v>
      </c>
      <c r="CD38"/>
      <c r="CE38" s="658">
        <v>1958</v>
      </c>
      <c r="CF38" s="658">
        <v>0</v>
      </c>
      <c r="CG38" s="658">
        <v>0</v>
      </c>
      <c r="CH38" s="658">
        <v>1958</v>
      </c>
      <c r="CI38" s="658">
        <v>772</v>
      </c>
      <c r="CJ38" s="658">
        <v>0</v>
      </c>
      <c r="CK38" s="658">
        <v>0</v>
      </c>
      <c r="CL38" s="658">
        <v>772</v>
      </c>
      <c r="CM38" s="590"/>
      <c r="CN38" s="659">
        <v>3400064</v>
      </c>
      <c r="CO38" s="660" t="s">
        <v>33</v>
      </c>
      <c r="CP38" s="660">
        <v>112069.25842271939</v>
      </c>
      <c r="CQ38" s="660">
        <v>142349.90376711861</v>
      </c>
      <c r="CR38" s="660">
        <v>0</v>
      </c>
      <c r="CS38" s="660">
        <v>0</v>
      </c>
      <c r="CT38" s="660">
        <v>254419.16218983801</v>
      </c>
      <c r="CU38" s="590"/>
      <c r="CV38" s="661">
        <v>3400064</v>
      </c>
      <c r="CW38" s="662" t="s">
        <v>33</v>
      </c>
      <c r="CX38" s="662">
        <v>143209.4405064875</v>
      </c>
      <c r="CY38" s="662">
        <v>181904.03293066361</v>
      </c>
      <c r="CZ38" s="662">
        <v>0</v>
      </c>
      <c r="DA38" s="662">
        <v>0</v>
      </c>
      <c r="DB38" s="662">
        <v>325113.47343715111</v>
      </c>
      <c r="DD38" s="63">
        <v>255278.69892920688</v>
      </c>
      <c r="DE38" s="63">
        <v>324253.93669778225</v>
      </c>
      <c r="DF38" s="63">
        <v>579532.63562698918</v>
      </c>
      <c r="DH38" s="113">
        <v>0.13689522867508375</v>
      </c>
      <c r="DI38" s="63">
        <v>44388.816813039033</v>
      </c>
      <c r="DJ38" s="36">
        <v>1.0572919999999999</v>
      </c>
      <c r="DK38" s="63">
        <v>32852.358634124161</v>
      </c>
      <c r="DM38" s="63">
        <v>367931005</v>
      </c>
      <c r="DO38" s="63">
        <v>367931011</v>
      </c>
      <c r="DT38" s="63"/>
      <c r="DU38" s="593"/>
    </row>
    <row r="39" spans="1:130">
      <c r="A39" s="409"/>
      <c r="B39" s="102">
        <v>3400068</v>
      </c>
      <c r="C39" s="642">
        <v>1376537555</v>
      </c>
      <c r="D39" s="643"/>
      <c r="E39" s="644" t="s">
        <v>398</v>
      </c>
      <c r="F39" s="645"/>
      <c r="G39" s="646"/>
      <c r="H39" s="647">
        <v>43008</v>
      </c>
      <c r="I39" s="648">
        <v>12</v>
      </c>
      <c r="J39" s="649">
        <v>27493842</v>
      </c>
      <c r="K39" s="649"/>
      <c r="L39" s="649"/>
      <c r="M39" s="649">
        <v>27493842</v>
      </c>
      <c r="N39" s="649">
        <v>37760132</v>
      </c>
      <c r="O39" s="649"/>
      <c r="P39" s="649"/>
      <c r="Q39" s="649">
        <v>37760132</v>
      </c>
      <c r="R39" s="649">
        <v>76516929</v>
      </c>
      <c r="S39" s="649"/>
      <c r="T39" s="649"/>
      <c r="U39" s="649">
        <v>76516929</v>
      </c>
      <c r="V39" s="649">
        <v>183655725</v>
      </c>
      <c r="W39" s="649"/>
      <c r="X39" s="649"/>
      <c r="Y39" s="649">
        <v>183655725</v>
      </c>
      <c r="Z39" s="649">
        <v>14938487</v>
      </c>
      <c r="AA39" s="649"/>
      <c r="AB39" s="649"/>
      <c r="AC39" s="649">
        <v>14938487</v>
      </c>
      <c r="AD39" s="649">
        <v>5468467</v>
      </c>
      <c r="AE39" s="649"/>
      <c r="AF39" s="649"/>
      <c r="AG39" s="649">
        <v>5468467</v>
      </c>
      <c r="AH39" s="649">
        <v>27343174</v>
      </c>
      <c r="AI39" s="649"/>
      <c r="AJ39" s="649"/>
      <c r="AK39" s="649">
        <v>27343174</v>
      </c>
      <c r="AL39" s="649">
        <v>5905301</v>
      </c>
      <c r="AM39" s="649"/>
      <c r="AN39" s="649"/>
      <c r="AO39" s="649">
        <v>5905301</v>
      </c>
      <c r="AP39" s="649"/>
      <c r="AQ39" s="649"/>
      <c r="AR39" s="649"/>
      <c r="AS39" s="649">
        <v>0</v>
      </c>
      <c r="AT39" s="649"/>
      <c r="AU39" s="649"/>
      <c r="AV39" s="649"/>
      <c r="AW39" s="649">
        <v>0</v>
      </c>
      <c r="AX39" s="650">
        <v>27493842</v>
      </c>
      <c r="AY39" s="650">
        <v>37760132</v>
      </c>
      <c r="AZ39" s="650">
        <v>76516929</v>
      </c>
      <c r="BA39" s="650">
        <v>183655725</v>
      </c>
      <c r="BB39" s="650">
        <v>14938487</v>
      </c>
      <c r="BC39" s="650">
        <v>5468467</v>
      </c>
      <c r="BD39" s="650">
        <v>27343174</v>
      </c>
      <c r="BE39" s="650">
        <v>5905301</v>
      </c>
      <c r="BF39" s="651">
        <v>0.36606565310128125</v>
      </c>
      <c r="BG39" s="651">
        <v>0.21596984314988449</v>
      </c>
      <c r="BH39" s="651">
        <v>0.26900002816824059</v>
      </c>
      <c r="BI39" s="651">
        <v>0.35931711268757272</v>
      </c>
      <c r="BJ39" s="651">
        <v>0.20560280383309587</v>
      </c>
      <c r="BK39" s="651">
        <v>0.25081027155144447</v>
      </c>
      <c r="BL39"/>
      <c r="BM39" s="149">
        <v>0.35330889673421295</v>
      </c>
      <c r="BN39" s="149">
        <v>0.64669110326578705</v>
      </c>
      <c r="BO39" s="653">
        <v>0</v>
      </c>
      <c r="BP39" s="653">
        <v>0</v>
      </c>
      <c r="BQ39"/>
      <c r="BR39" s="654">
        <v>0.37463051548055071</v>
      </c>
      <c r="BS39" s="654">
        <v>0.2380520856707892</v>
      </c>
      <c r="BT39" s="654">
        <v>0.28901806069261282</v>
      </c>
      <c r="BU39" s="654">
        <v>0.38196309769413789</v>
      </c>
      <c r="BV39" s="654">
        <v>0.20614040084203669</v>
      </c>
      <c r="BW39" s="654">
        <v>0.26541345462250387</v>
      </c>
      <c r="BX39" s="655">
        <v>-8.5648623792694556E-3</v>
      </c>
      <c r="BY39" s="656">
        <v>-2.208224252090471E-2</v>
      </c>
      <c r="BZ39" s="656">
        <v>-2.0018032524372231E-2</v>
      </c>
      <c r="CA39" s="656">
        <v>-2.2645985006565172E-2</v>
      </c>
      <c r="CB39" s="656">
        <v>-5.3759700894082108E-4</v>
      </c>
      <c r="CC39" s="657">
        <v>-1.46031830710594E-2</v>
      </c>
      <c r="CD39"/>
      <c r="CE39" s="658">
        <v>3229</v>
      </c>
      <c r="CF39" s="658">
        <v>0</v>
      </c>
      <c r="CG39" s="658">
        <v>0</v>
      </c>
      <c r="CH39" s="658">
        <v>3229</v>
      </c>
      <c r="CI39" s="658">
        <v>1120</v>
      </c>
      <c r="CJ39" s="658">
        <v>0</v>
      </c>
      <c r="CK39" s="658">
        <v>0</v>
      </c>
      <c r="CL39" s="658">
        <v>1120</v>
      </c>
      <c r="CM39" s="590"/>
      <c r="CN39" s="659">
        <v>3400068</v>
      </c>
      <c r="CO39" s="660" t="s">
        <v>398</v>
      </c>
      <c r="CP39" s="660">
        <v>489611.81010983494</v>
      </c>
      <c r="CQ39" s="660">
        <v>543324.73005582031</v>
      </c>
      <c r="CR39" s="660">
        <v>0</v>
      </c>
      <c r="CS39" s="660">
        <v>0</v>
      </c>
      <c r="CT39" s="660">
        <v>1032936.5401656553</v>
      </c>
      <c r="CU39" s="590"/>
      <c r="CV39" s="661">
        <v>3400068</v>
      </c>
      <c r="CW39" s="662" t="s">
        <v>398</v>
      </c>
      <c r="CX39" s="662">
        <v>0</v>
      </c>
      <c r="CY39" s="662">
        <v>0</v>
      </c>
      <c r="CZ39" s="662">
        <v>0</v>
      </c>
      <c r="DA39" s="662">
        <v>0</v>
      </c>
      <c r="DB39" s="662">
        <v>0</v>
      </c>
      <c r="DD39" s="63">
        <v>489611.81010983494</v>
      </c>
      <c r="DE39" s="63">
        <v>543324.73005582031</v>
      </c>
      <c r="DF39" s="63">
        <v>1032936.5401656553</v>
      </c>
      <c r="DH39" s="113">
        <v>0.15638983995077135</v>
      </c>
      <c r="DI39" s="63">
        <v>84970.467574725786</v>
      </c>
      <c r="DJ39" s="36">
        <v>1.0572919999999999</v>
      </c>
      <c r="DK39" s="63">
        <v>62887.01692211187</v>
      </c>
      <c r="DM39" s="63">
        <v>379082057</v>
      </c>
      <c r="DO39" s="63">
        <v>379082063</v>
      </c>
      <c r="DT39" s="63"/>
      <c r="DU39" s="593"/>
    </row>
    <row r="40" spans="1:130">
      <c r="A40" s="409"/>
      <c r="B40" s="102">
        <v>3400069</v>
      </c>
      <c r="C40" s="642">
        <v>1972579837</v>
      </c>
      <c r="D40" s="643"/>
      <c r="E40" s="644" t="s">
        <v>399</v>
      </c>
      <c r="F40" s="645"/>
      <c r="G40" s="646"/>
      <c r="H40" s="647">
        <v>43008</v>
      </c>
      <c r="I40" s="648">
        <v>12</v>
      </c>
      <c r="J40" s="649">
        <v>436031877</v>
      </c>
      <c r="K40" s="649"/>
      <c r="L40" s="649">
        <v>25766048</v>
      </c>
      <c r="M40" s="649">
        <v>461797925</v>
      </c>
      <c r="N40" s="649">
        <v>238854999</v>
      </c>
      <c r="O40" s="649"/>
      <c r="P40" s="649"/>
      <c r="Q40" s="649">
        <v>238854999</v>
      </c>
      <c r="R40" s="649">
        <v>1694092880</v>
      </c>
      <c r="S40" s="649"/>
      <c r="T40" s="649">
        <v>57906803</v>
      </c>
      <c r="U40" s="649">
        <v>1751999683</v>
      </c>
      <c r="V40" s="649">
        <v>1583917670</v>
      </c>
      <c r="W40" s="649"/>
      <c r="X40" s="649"/>
      <c r="Y40" s="649">
        <v>1583917670</v>
      </c>
      <c r="Z40" s="649">
        <v>297939652</v>
      </c>
      <c r="AA40" s="649"/>
      <c r="AB40" s="649">
        <v>11809481</v>
      </c>
      <c r="AC40" s="649">
        <v>309749133</v>
      </c>
      <c r="AD40" s="649">
        <v>87049360</v>
      </c>
      <c r="AE40" s="649"/>
      <c r="AF40" s="649">
        <v>3909824</v>
      </c>
      <c r="AG40" s="649">
        <v>90959184</v>
      </c>
      <c r="AH40" s="649">
        <v>266369159</v>
      </c>
      <c r="AI40" s="649"/>
      <c r="AJ40" s="649"/>
      <c r="AK40" s="649">
        <v>266369159</v>
      </c>
      <c r="AL40" s="649">
        <v>41720011</v>
      </c>
      <c r="AM40" s="649"/>
      <c r="AN40" s="649"/>
      <c r="AO40" s="649">
        <v>41720011</v>
      </c>
      <c r="AP40" s="649"/>
      <c r="AQ40" s="649"/>
      <c r="AR40" s="649"/>
      <c r="AS40" s="649">
        <v>0</v>
      </c>
      <c r="AT40" s="649"/>
      <c r="AU40" s="649"/>
      <c r="AV40" s="649"/>
      <c r="AW40" s="649">
        <v>0</v>
      </c>
      <c r="AX40" s="650">
        <v>461797925</v>
      </c>
      <c r="AY40" s="650">
        <v>238854999</v>
      </c>
      <c r="AZ40" s="650">
        <v>1751999683</v>
      </c>
      <c r="BA40" s="650">
        <v>1583917670</v>
      </c>
      <c r="BB40" s="650">
        <v>309749133</v>
      </c>
      <c r="BC40" s="650">
        <v>90959184</v>
      </c>
      <c r="BD40" s="650">
        <v>266369159</v>
      </c>
      <c r="BE40" s="650">
        <v>41720011</v>
      </c>
      <c r="BF40" s="651">
        <v>0.29365436189937616</v>
      </c>
      <c r="BG40" s="651">
        <v>0.156624780273455</v>
      </c>
      <c r="BH40" s="651">
        <v>0.23029852869174305</v>
      </c>
      <c r="BI40" s="651">
        <v>0.26358333821684832</v>
      </c>
      <c r="BJ40" s="651">
        <v>0.15080013533784239</v>
      </c>
      <c r="BK40" s="651">
        <v>0.21003305833398445</v>
      </c>
      <c r="BL40"/>
      <c r="BM40" s="149">
        <v>0.53764849563221295</v>
      </c>
      <c r="BN40" s="149">
        <v>0.46235150436778705</v>
      </c>
      <c r="BO40" s="653">
        <v>0</v>
      </c>
      <c r="BP40" s="653">
        <v>0</v>
      </c>
      <c r="BQ40"/>
      <c r="BR40" s="654">
        <v>0.31245971918634247</v>
      </c>
      <c r="BS40" s="654">
        <v>0.15684597512238993</v>
      </c>
      <c r="BT40" s="654">
        <v>0.23896793672546576</v>
      </c>
      <c r="BU40" s="654">
        <v>0.278456783660047</v>
      </c>
      <c r="BV40" s="654">
        <v>0.15659461679120684</v>
      </c>
      <c r="BW40" s="654">
        <v>0.22074583746953091</v>
      </c>
      <c r="BX40" s="655">
        <v>-1.8805357286966307E-2</v>
      </c>
      <c r="BY40" s="656">
        <v>-2.2119484893493024E-4</v>
      </c>
      <c r="BZ40" s="656">
        <v>-8.6694080337227086E-3</v>
      </c>
      <c r="CA40" s="656">
        <v>-1.4873445443198685E-2</v>
      </c>
      <c r="CB40" s="656">
        <v>-5.7944814533644473E-3</v>
      </c>
      <c r="CC40" s="657">
        <v>-1.0712779135546469E-2</v>
      </c>
      <c r="CD40"/>
      <c r="CE40" s="658">
        <v>42651</v>
      </c>
      <c r="CF40" s="658">
        <v>0</v>
      </c>
      <c r="CG40" s="658">
        <v>2809</v>
      </c>
      <c r="CH40" s="658">
        <v>45460</v>
      </c>
      <c r="CI40" s="658">
        <v>9864</v>
      </c>
      <c r="CJ40" s="658">
        <v>0</v>
      </c>
      <c r="CK40" s="658">
        <v>142</v>
      </c>
      <c r="CL40" s="658">
        <v>10006</v>
      </c>
      <c r="CM40" s="590"/>
      <c r="CN40" s="659">
        <v>3400069</v>
      </c>
      <c r="CO40" s="660" t="s">
        <v>399</v>
      </c>
      <c r="CP40" s="660">
        <v>6898940.2357649812</v>
      </c>
      <c r="CQ40" s="660">
        <v>3459300.2761072256</v>
      </c>
      <c r="CR40" s="660">
        <v>0</v>
      </c>
      <c r="CS40" s="660">
        <v>0</v>
      </c>
      <c r="CT40" s="660">
        <v>10358240.511872206</v>
      </c>
      <c r="CU40" s="590"/>
      <c r="CV40" s="661">
        <v>3400069</v>
      </c>
      <c r="CW40" s="662" t="s">
        <v>399</v>
      </c>
      <c r="CX40" s="662">
        <v>8815917.8097256478</v>
      </c>
      <c r="CY40" s="662">
        <v>4420520.525054371</v>
      </c>
      <c r="CZ40" s="662">
        <v>0</v>
      </c>
      <c r="DA40" s="662">
        <v>0</v>
      </c>
      <c r="DB40" s="662">
        <v>13236438.334780019</v>
      </c>
      <c r="DD40" s="63">
        <v>15714858.04549063</v>
      </c>
      <c r="DE40" s="63">
        <v>7879820.8011615966</v>
      </c>
      <c r="DF40" s="63">
        <v>23594678.846652225</v>
      </c>
      <c r="DH40" s="113">
        <v>0.17466668554004181</v>
      </c>
      <c r="DI40" s="63">
        <v>1376342.1819883729</v>
      </c>
      <c r="DJ40" s="36">
        <v>1.0572919999999999</v>
      </c>
      <c r="DK40" s="63">
        <v>1018636.9047951953</v>
      </c>
      <c r="DM40" s="63">
        <v>4745367764</v>
      </c>
      <c r="DO40" s="63">
        <v>4745367770</v>
      </c>
      <c r="DT40" s="63"/>
      <c r="DU40" s="593"/>
    </row>
    <row r="41" spans="1:130">
      <c r="A41" s="409"/>
      <c r="B41" s="102">
        <v>3400070</v>
      </c>
      <c r="C41" s="642">
        <v>1326010273</v>
      </c>
      <c r="D41" s="643"/>
      <c r="E41" s="644" t="s">
        <v>400</v>
      </c>
      <c r="F41" s="645"/>
      <c r="G41" s="646"/>
      <c r="H41" s="647">
        <v>43008</v>
      </c>
      <c r="I41" s="648">
        <v>12</v>
      </c>
      <c r="J41" s="649">
        <v>88857618</v>
      </c>
      <c r="K41" s="649"/>
      <c r="L41" s="649"/>
      <c r="M41" s="649">
        <v>88857618</v>
      </c>
      <c r="N41" s="649">
        <v>122077098</v>
      </c>
      <c r="O41" s="649"/>
      <c r="P41" s="649"/>
      <c r="Q41" s="649">
        <v>122077098</v>
      </c>
      <c r="R41" s="649">
        <v>222836926</v>
      </c>
      <c r="S41" s="649"/>
      <c r="T41" s="649"/>
      <c r="U41" s="649">
        <v>222836926</v>
      </c>
      <c r="V41" s="649">
        <v>471851630</v>
      </c>
      <c r="W41" s="649"/>
      <c r="X41" s="649"/>
      <c r="Y41" s="649">
        <v>471851630</v>
      </c>
      <c r="Z41" s="649">
        <v>27972965</v>
      </c>
      <c r="AA41" s="649"/>
      <c r="AB41" s="649"/>
      <c r="AC41" s="649">
        <v>27972965</v>
      </c>
      <c r="AD41" s="649">
        <v>13028017</v>
      </c>
      <c r="AE41" s="649"/>
      <c r="AF41" s="649"/>
      <c r="AG41" s="649">
        <v>13028017</v>
      </c>
      <c r="AH41" s="649">
        <v>54677097</v>
      </c>
      <c r="AI41" s="649"/>
      <c r="AJ41" s="649"/>
      <c r="AK41" s="649">
        <v>54677097</v>
      </c>
      <c r="AL41" s="649">
        <v>13296575</v>
      </c>
      <c r="AM41" s="649"/>
      <c r="AN41" s="649"/>
      <c r="AO41" s="649">
        <v>13296575</v>
      </c>
      <c r="AP41" s="649"/>
      <c r="AQ41" s="649"/>
      <c r="AR41" s="649"/>
      <c r="AS41" s="649">
        <v>0</v>
      </c>
      <c r="AT41" s="649"/>
      <c r="AU41" s="649"/>
      <c r="AV41" s="649"/>
      <c r="AW41" s="649">
        <v>0</v>
      </c>
      <c r="AX41" s="650">
        <v>88857618</v>
      </c>
      <c r="AY41" s="650">
        <v>122077098</v>
      </c>
      <c r="AZ41" s="650">
        <v>222836926</v>
      </c>
      <c r="BA41" s="650">
        <v>471851630</v>
      </c>
      <c r="BB41" s="650">
        <v>27972965</v>
      </c>
      <c r="BC41" s="650">
        <v>13028017</v>
      </c>
      <c r="BD41" s="650">
        <v>54677097</v>
      </c>
      <c r="BE41" s="650">
        <v>13296575</v>
      </c>
      <c r="BF41" s="651">
        <v>0.46573600617596311</v>
      </c>
      <c r="BG41" s="651">
        <v>0.24318363134750917</v>
      </c>
      <c r="BH41" s="651">
        <v>0.31850662132594648</v>
      </c>
      <c r="BI41" s="651">
        <v>0.39875625460746122</v>
      </c>
      <c r="BJ41" s="651">
        <v>0.2587192461325184</v>
      </c>
      <c r="BK41" s="651">
        <v>0.30363925557455129</v>
      </c>
      <c r="BL41"/>
      <c r="BM41" s="149">
        <v>0.33845062330382764</v>
      </c>
      <c r="BN41" s="149">
        <v>0.66154937669617231</v>
      </c>
      <c r="BO41" s="653">
        <v>0</v>
      </c>
      <c r="BP41" s="653">
        <v>0</v>
      </c>
      <c r="BQ41"/>
      <c r="BR41" s="654">
        <v>0.47025306358475283</v>
      </c>
      <c r="BS41" s="654">
        <v>0.27454021745394475</v>
      </c>
      <c r="BT41" s="654">
        <v>0.3422987103639562</v>
      </c>
      <c r="BU41" s="654">
        <v>0.43876593244190665</v>
      </c>
      <c r="BV41" s="654">
        <v>0.28136048684139425</v>
      </c>
      <c r="BW41" s="654">
        <v>0.33330830119837984</v>
      </c>
      <c r="BX41" s="655">
        <v>-4.5170574087897153E-3</v>
      </c>
      <c r="BY41" s="656">
        <v>-3.1356586106435574E-2</v>
      </c>
      <c r="BZ41" s="656">
        <v>-2.3792089038009723E-2</v>
      </c>
      <c r="CA41" s="656">
        <v>-4.0009677834445423E-2</v>
      </c>
      <c r="CB41" s="656">
        <v>-2.2641240708875854E-2</v>
      </c>
      <c r="CC41" s="657">
        <v>-2.9669045623828549E-2</v>
      </c>
      <c r="CD41"/>
      <c r="CE41" s="658">
        <v>7516</v>
      </c>
      <c r="CF41" s="658">
        <v>0</v>
      </c>
      <c r="CG41" s="658">
        <v>0</v>
      </c>
      <c r="CH41" s="658">
        <v>7516</v>
      </c>
      <c r="CI41" s="658">
        <v>2261</v>
      </c>
      <c r="CJ41" s="658">
        <v>0</v>
      </c>
      <c r="CK41" s="658">
        <v>0</v>
      </c>
      <c r="CL41" s="658">
        <v>2261</v>
      </c>
      <c r="CM41" s="590"/>
      <c r="CN41" s="659">
        <v>3400070</v>
      </c>
      <c r="CO41" s="660" t="s">
        <v>400</v>
      </c>
      <c r="CP41" s="660">
        <v>1450749.9282593196</v>
      </c>
      <c r="CQ41" s="660">
        <v>1701411.1103672741</v>
      </c>
      <c r="CR41" s="660">
        <v>0</v>
      </c>
      <c r="CS41" s="660">
        <v>0</v>
      </c>
      <c r="CT41" s="660">
        <v>3152161.0386265935</v>
      </c>
      <c r="CU41" s="590"/>
      <c r="CV41" s="661">
        <v>3400070</v>
      </c>
      <c r="CW41" s="662" t="s">
        <v>400</v>
      </c>
      <c r="CX41" s="662">
        <v>1853863.3026122125</v>
      </c>
      <c r="CY41" s="662">
        <v>2174174.5829008096</v>
      </c>
      <c r="CZ41" s="662">
        <v>0</v>
      </c>
      <c r="DA41" s="662">
        <v>0</v>
      </c>
      <c r="DB41" s="662">
        <v>4028037.8855130221</v>
      </c>
      <c r="DD41" s="63">
        <v>3304613.2308715321</v>
      </c>
      <c r="DE41" s="63">
        <v>3875585.693268084</v>
      </c>
      <c r="DF41" s="63">
        <v>7180198.9241396161</v>
      </c>
      <c r="DH41" s="113">
        <v>0.1089194879124666</v>
      </c>
      <c r="DI41" s="63">
        <v>422126.80907164153</v>
      </c>
      <c r="DJ41" s="36">
        <v>1.0572919999999999</v>
      </c>
      <c r="DK41" s="63">
        <v>312417.9087518818</v>
      </c>
      <c r="DM41" s="63">
        <v>1014597926</v>
      </c>
      <c r="DO41" s="63">
        <v>1014597932</v>
      </c>
      <c r="DT41" s="63"/>
      <c r="DU41" s="593"/>
    </row>
    <row r="42" spans="1:130">
      <c r="A42" s="409"/>
      <c r="B42" s="102">
        <v>3400071</v>
      </c>
      <c r="C42" s="642">
        <v>1922144757</v>
      </c>
      <c r="D42" s="643"/>
      <c r="E42" s="644" t="s">
        <v>467</v>
      </c>
      <c r="F42" s="645"/>
      <c r="G42" s="646"/>
      <c r="H42" s="647">
        <v>43008</v>
      </c>
      <c r="I42" s="648">
        <v>12</v>
      </c>
      <c r="J42" s="649">
        <v>38426442</v>
      </c>
      <c r="K42" s="649"/>
      <c r="L42" s="649"/>
      <c r="M42" s="649">
        <v>38426442</v>
      </c>
      <c r="N42" s="649">
        <v>41238387</v>
      </c>
      <c r="O42" s="649"/>
      <c r="P42" s="649"/>
      <c r="Q42" s="649">
        <v>41238387</v>
      </c>
      <c r="R42" s="649">
        <v>131671933</v>
      </c>
      <c r="S42" s="649"/>
      <c r="T42" s="649"/>
      <c r="U42" s="649">
        <v>131671933</v>
      </c>
      <c r="V42" s="649">
        <v>274279139</v>
      </c>
      <c r="W42" s="649"/>
      <c r="X42" s="649"/>
      <c r="Y42" s="649">
        <v>274279139</v>
      </c>
      <c r="Z42" s="649">
        <v>23376677</v>
      </c>
      <c r="AA42" s="649"/>
      <c r="AB42" s="649"/>
      <c r="AC42" s="649">
        <v>23376677</v>
      </c>
      <c r="AD42" s="649">
        <v>8196766</v>
      </c>
      <c r="AE42" s="649"/>
      <c r="AF42" s="649"/>
      <c r="AG42" s="649">
        <v>8196766</v>
      </c>
      <c r="AH42" s="649">
        <v>52710148</v>
      </c>
      <c r="AI42" s="649"/>
      <c r="AJ42" s="649"/>
      <c r="AK42" s="649">
        <v>52710148</v>
      </c>
      <c r="AL42" s="649">
        <v>7421998</v>
      </c>
      <c r="AM42" s="649"/>
      <c r="AN42" s="649"/>
      <c r="AO42" s="649">
        <v>7421998</v>
      </c>
      <c r="AP42" s="649"/>
      <c r="AQ42" s="649"/>
      <c r="AR42" s="649"/>
      <c r="AS42" s="649">
        <v>0</v>
      </c>
      <c r="AT42" s="649"/>
      <c r="AU42" s="649"/>
      <c r="AV42" s="649"/>
      <c r="AW42" s="649">
        <v>0</v>
      </c>
      <c r="AX42" s="650">
        <v>38426442</v>
      </c>
      <c r="AY42" s="650">
        <v>41238387</v>
      </c>
      <c r="AZ42" s="650">
        <v>131671933</v>
      </c>
      <c r="BA42" s="650">
        <v>274279139</v>
      </c>
      <c r="BB42" s="650">
        <v>23376677</v>
      </c>
      <c r="BC42" s="650">
        <v>8196766</v>
      </c>
      <c r="BD42" s="650">
        <v>52710148</v>
      </c>
      <c r="BE42" s="650">
        <v>7421998</v>
      </c>
      <c r="BF42" s="651">
        <v>0.35063863011838681</v>
      </c>
      <c r="BG42" s="651">
        <v>0.14080776248247301</v>
      </c>
      <c r="BH42" s="651">
        <v>0.20527553883343141</v>
      </c>
      <c r="BI42" s="651">
        <v>0.29183472228663948</v>
      </c>
      <c r="BJ42" s="651">
        <v>0.15035189023252693</v>
      </c>
      <c r="BK42" s="651">
        <v>0.19624244027122559</v>
      </c>
      <c r="BL42"/>
      <c r="BM42" s="149">
        <v>0.30723685736656775</v>
      </c>
      <c r="BN42" s="149">
        <v>0.69276314263343231</v>
      </c>
      <c r="BO42" s="653">
        <v>0</v>
      </c>
      <c r="BP42" s="653">
        <v>0</v>
      </c>
      <c r="BQ42"/>
      <c r="BR42" s="654">
        <v>0.3810638511473407</v>
      </c>
      <c r="BS42" s="654">
        <v>0.16005557067334064</v>
      </c>
      <c r="BT42" s="654">
        <v>0.22732593027319667</v>
      </c>
      <c r="BU42" s="654">
        <v>0.30485845190178962</v>
      </c>
      <c r="BV42" s="654">
        <v>0.1610492994374394</v>
      </c>
      <c r="BW42" s="654">
        <v>0.20984171938153076</v>
      </c>
      <c r="BX42" s="655">
        <v>-3.0425221028953897E-2</v>
      </c>
      <c r="BY42" s="656">
        <v>-1.9247808190867632E-2</v>
      </c>
      <c r="BZ42" s="656">
        <v>-2.2050391439765255E-2</v>
      </c>
      <c r="CA42" s="656">
        <v>-1.3023729615150137E-2</v>
      </c>
      <c r="CB42" s="656">
        <v>-1.0697409204912467E-2</v>
      </c>
      <c r="CC42" s="657">
        <v>-1.3599279110305174E-2</v>
      </c>
      <c r="CD42"/>
      <c r="CE42" s="658">
        <v>4917</v>
      </c>
      <c r="CF42" s="658">
        <v>0</v>
      </c>
      <c r="CG42" s="658">
        <v>0</v>
      </c>
      <c r="CH42" s="658">
        <v>4917</v>
      </c>
      <c r="CI42" s="658">
        <v>1643</v>
      </c>
      <c r="CJ42" s="658">
        <v>0</v>
      </c>
      <c r="CK42" s="658">
        <v>0</v>
      </c>
      <c r="CL42" s="658">
        <v>1643</v>
      </c>
      <c r="CM42" s="590"/>
      <c r="CN42" s="659">
        <v>3400071</v>
      </c>
      <c r="CO42" s="660" t="s">
        <v>467</v>
      </c>
      <c r="CP42" s="660">
        <v>644047.82820335426</v>
      </c>
      <c r="CQ42" s="660">
        <v>686200.77159983933</v>
      </c>
      <c r="CR42" s="660">
        <v>0</v>
      </c>
      <c r="CS42" s="660">
        <v>0</v>
      </c>
      <c r="CT42" s="660">
        <v>1330248.5998031935</v>
      </c>
      <c r="CU42" s="590"/>
      <c r="CV42" s="661">
        <v>3400071</v>
      </c>
      <c r="CW42" s="662" t="s">
        <v>467</v>
      </c>
      <c r="CX42" s="662">
        <v>0</v>
      </c>
      <c r="CY42" s="662">
        <v>0</v>
      </c>
      <c r="CZ42" s="662">
        <v>0</v>
      </c>
      <c r="DA42" s="662">
        <v>0</v>
      </c>
      <c r="DB42" s="662">
        <v>0</v>
      </c>
      <c r="DD42" s="63">
        <v>644047.82820335426</v>
      </c>
      <c r="DE42" s="63">
        <v>686200.77159983933</v>
      </c>
      <c r="DF42" s="63">
        <v>1330248.5998031935</v>
      </c>
      <c r="DH42" s="113">
        <v>0.17997789292777139</v>
      </c>
      <c r="DI42" s="63">
        <v>123500.96899795</v>
      </c>
      <c r="DJ42" s="36">
        <v>1.0572919999999999</v>
      </c>
      <c r="DK42" s="63">
        <v>91403.610559646375</v>
      </c>
      <c r="DM42" s="63">
        <v>577321490</v>
      </c>
      <c r="DO42" s="63">
        <v>577321496</v>
      </c>
      <c r="DT42" s="63"/>
      <c r="DU42" s="593"/>
    </row>
    <row r="43" spans="1:130" s="663" customFormat="1">
      <c r="A43" s="409"/>
      <c r="B43" s="102">
        <v>3400073</v>
      </c>
      <c r="C43" s="642">
        <v>1013916352</v>
      </c>
      <c r="D43" s="643"/>
      <c r="E43" s="644" t="s">
        <v>401</v>
      </c>
      <c r="F43" s="645"/>
      <c r="G43" s="646"/>
      <c r="H43" s="647">
        <v>42916</v>
      </c>
      <c r="I43" s="648">
        <v>12</v>
      </c>
      <c r="J43" s="649">
        <v>130282760</v>
      </c>
      <c r="K43" s="649"/>
      <c r="L43" s="649"/>
      <c r="M43" s="649">
        <v>130282760</v>
      </c>
      <c r="N43" s="649">
        <v>210516321</v>
      </c>
      <c r="O43" s="649"/>
      <c r="P43" s="649"/>
      <c r="Q43" s="649">
        <v>210516321</v>
      </c>
      <c r="R43" s="649">
        <v>467662454</v>
      </c>
      <c r="S43" s="649"/>
      <c r="T43" s="649"/>
      <c r="U43" s="649">
        <v>467662454</v>
      </c>
      <c r="V43" s="649">
        <v>1179794670</v>
      </c>
      <c r="W43" s="649"/>
      <c r="X43" s="649"/>
      <c r="Y43" s="649">
        <v>1179794670</v>
      </c>
      <c r="Z43" s="649">
        <v>26122289</v>
      </c>
      <c r="AA43" s="649"/>
      <c r="AB43" s="649"/>
      <c r="AC43" s="649">
        <v>26122289</v>
      </c>
      <c r="AD43" s="649">
        <v>7698781</v>
      </c>
      <c r="AE43" s="649"/>
      <c r="AF43" s="649"/>
      <c r="AG43" s="649">
        <v>7698781</v>
      </c>
      <c r="AH43" s="649">
        <v>72458177</v>
      </c>
      <c r="AI43" s="649"/>
      <c r="AJ43" s="649"/>
      <c r="AK43" s="649">
        <v>72458177</v>
      </c>
      <c r="AL43" s="649">
        <v>11917161</v>
      </c>
      <c r="AM43" s="649"/>
      <c r="AN43" s="649"/>
      <c r="AO43" s="649">
        <v>11917161</v>
      </c>
      <c r="AP43" s="649"/>
      <c r="AQ43" s="649"/>
      <c r="AR43" s="649"/>
      <c r="AS43" s="649">
        <v>0</v>
      </c>
      <c r="AT43" s="649"/>
      <c r="AU43" s="649"/>
      <c r="AV43" s="649"/>
      <c r="AW43" s="649">
        <v>0</v>
      </c>
      <c r="AX43" s="650">
        <v>130282760</v>
      </c>
      <c r="AY43" s="650">
        <v>210516321</v>
      </c>
      <c r="AZ43" s="650">
        <v>467662454</v>
      </c>
      <c r="BA43" s="650">
        <v>1179794670</v>
      </c>
      <c r="BB43" s="650">
        <v>26122289</v>
      </c>
      <c r="BC43" s="650">
        <v>7698781</v>
      </c>
      <c r="BD43" s="650">
        <v>72458177</v>
      </c>
      <c r="BE43" s="650">
        <v>11917161</v>
      </c>
      <c r="BF43" s="651">
        <v>0.29472076509068557</v>
      </c>
      <c r="BG43" s="651">
        <v>0.16446951183991285</v>
      </c>
      <c r="BH43" s="651">
        <v>0.19898406647824124</v>
      </c>
      <c r="BI43" s="651">
        <v>0.27858289431975652</v>
      </c>
      <c r="BJ43" s="651">
        <v>0.17843471101628219</v>
      </c>
      <c r="BK43" s="651">
        <v>0.2068637028759481</v>
      </c>
      <c r="BL43"/>
      <c r="BM43" s="149">
        <v>0.2649844341372864</v>
      </c>
      <c r="BN43" s="149">
        <v>0.73501556586271366</v>
      </c>
      <c r="BO43" s="653">
        <v>0</v>
      </c>
      <c r="BP43" s="653">
        <v>0</v>
      </c>
      <c r="BQ43"/>
      <c r="BR43" s="654">
        <v>0.27574654000122917</v>
      </c>
      <c r="BS43" s="654">
        <v>0.15476672936195643</v>
      </c>
      <c r="BT43" s="654">
        <v>0.18088261072736345</v>
      </c>
      <c r="BU43" s="654">
        <v>0.26555515349287051</v>
      </c>
      <c r="BV43" s="654">
        <v>0.17107913037708236</v>
      </c>
      <c r="BW43" s="654">
        <v>0.19807420060614883</v>
      </c>
      <c r="BX43" s="655">
        <v>1.8974225089456398E-2</v>
      </c>
      <c r="BY43" s="656">
        <v>9.7027824779564176E-3</v>
      </c>
      <c r="BZ43" s="656">
        <v>1.8101455750877793E-2</v>
      </c>
      <c r="CA43" s="656">
        <v>1.3027740826886014E-2</v>
      </c>
      <c r="CB43" s="656">
        <v>7.3555806391998324E-3</v>
      </c>
      <c r="CC43" s="657">
        <v>8.7895022697992709E-3</v>
      </c>
      <c r="CD43"/>
      <c r="CE43" s="658">
        <v>3753</v>
      </c>
      <c r="CF43" s="658">
        <v>0</v>
      </c>
      <c r="CG43" s="658">
        <v>0</v>
      </c>
      <c r="CH43" s="658">
        <v>3753</v>
      </c>
      <c r="CI43" s="658">
        <v>622</v>
      </c>
      <c r="CJ43" s="658">
        <v>0</v>
      </c>
      <c r="CK43" s="658">
        <v>0</v>
      </c>
      <c r="CL43" s="658">
        <v>622</v>
      </c>
      <c r="CM43" s="590"/>
      <c r="CN43" s="659">
        <v>3400073</v>
      </c>
      <c r="CO43" s="660" t="s">
        <v>401</v>
      </c>
      <c r="CP43" s="660">
        <v>1585755.7378595411</v>
      </c>
      <c r="CQ43" s="660">
        <v>2578535.8689935855</v>
      </c>
      <c r="CR43" s="660">
        <v>0</v>
      </c>
      <c r="CS43" s="660">
        <v>0</v>
      </c>
      <c r="CT43" s="660">
        <v>4164291.6068531265</v>
      </c>
      <c r="CU43" s="590"/>
      <c r="CV43" s="661">
        <v>3400073</v>
      </c>
      <c r="CW43" s="662" t="s">
        <v>401</v>
      </c>
      <c r="CX43" s="662">
        <v>2026382.5708761804</v>
      </c>
      <c r="CY43" s="662">
        <v>3295022.0633352567</v>
      </c>
      <c r="CZ43" s="662">
        <v>0</v>
      </c>
      <c r="DA43" s="662">
        <v>0</v>
      </c>
      <c r="DB43" s="662">
        <v>5321404.6342114368</v>
      </c>
      <c r="DC43" s="63"/>
      <c r="DD43" s="63">
        <v>3612138.3087357217</v>
      </c>
      <c r="DE43" s="63">
        <v>5873557.9323288426</v>
      </c>
      <c r="DF43" s="63">
        <v>9485696.2410645634</v>
      </c>
      <c r="DG43" s="63"/>
      <c r="DH43" s="113">
        <v>5.6609202286030828E-2</v>
      </c>
      <c r="DI43" s="63">
        <v>332497.42912992439</v>
      </c>
      <c r="DJ43" s="36">
        <v>1.0646850000000001</v>
      </c>
      <c r="DK43" s="63">
        <v>247803.51773323549</v>
      </c>
      <c r="DL43" s="578"/>
      <c r="DM43" s="63">
        <v>2106452613</v>
      </c>
      <c r="DN43" s="114"/>
      <c r="DO43" s="63">
        <v>2106452619</v>
      </c>
      <c r="DP43" s="63"/>
      <c r="DQ43" s="63"/>
      <c r="DR43" s="578"/>
      <c r="DS43" s="578"/>
      <c r="DT43" s="63"/>
      <c r="DU43" s="593"/>
      <c r="DV43" s="578"/>
      <c r="DW43" s="578"/>
      <c r="DX43" s="578"/>
      <c r="DY43" s="578"/>
      <c r="DZ43" s="578"/>
    </row>
    <row r="44" spans="1:130">
      <c r="A44" s="409"/>
      <c r="B44" s="102">
        <v>3400075</v>
      </c>
      <c r="C44" s="642">
        <v>1700860491</v>
      </c>
      <c r="D44" s="643"/>
      <c r="E44" s="644" t="s">
        <v>402</v>
      </c>
      <c r="F44" s="645"/>
      <c r="G44" s="646"/>
      <c r="H44" s="647">
        <v>43100</v>
      </c>
      <c r="I44" s="648">
        <v>12</v>
      </c>
      <c r="J44" s="649">
        <v>61711652</v>
      </c>
      <c r="K44" s="649"/>
      <c r="L44" s="649"/>
      <c r="M44" s="649">
        <v>61711652</v>
      </c>
      <c r="N44" s="649">
        <v>81770677</v>
      </c>
      <c r="O44" s="649"/>
      <c r="P44" s="649"/>
      <c r="Q44" s="649">
        <v>81770677</v>
      </c>
      <c r="R44" s="649">
        <v>263588870</v>
      </c>
      <c r="S44" s="649"/>
      <c r="T44" s="649"/>
      <c r="U44" s="649">
        <v>263588870</v>
      </c>
      <c r="V44" s="649">
        <v>554391318</v>
      </c>
      <c r="W44" s="649"/>
      <c r="X44" s="649"/>
      <c r="Y44" s="649">
        <v>554391318</v>
      </c>
      <c r="Z44" s="649">
        <v>37511633</v>
      </c>
      <c r="AA44" s="649"/>
      <c r="AB44" s="649"/>
      <c r="AC44" s="649">
        <v>37511633</v>
      </c>
      <c r="AD44" s="649">
        <v>9417688</v>
      </c>
      <c r="AE44" s="649"/>
      <c r="AF44" s="649"/>
      <c r="AG44" s="649">
        <v>9417688</v>
      </c>
      <c r="AH44" s="649">
        <v>74839309</v>
      </c>
      <c r="AI44" s="649"/>
      <c r="AJ44" s="649"/>
      <c r="AK44" s="649">
        <v>74839309</v>
      </c>
      <c r="AL44" s="649">
        <v>10165666</v>
      </c>
      <c r="AM44" s="649"/>
      <c r="AN44" s="649"/>
      <c r="AO44" s="649">
        <v>10165666</v>
      </c>
      <c r="AP44" s="649"/>
      <c r="AQ44" s="649"/>
      <c r="AR44" s="649"/>
      <c r="AS44" s="649">
        <v>0</v>
      </c>
      <c r="AT44" s="649"/>
      <c r="AU44" s="649"/>
      <c r="AV44" s="649"/>
      <c r="AW44" s="649">
        <v>0</v>
      </c>
      <c r="AX44" s="650">
        <v>61711652</v>
      </c>
      <c r="AY44" s="650">
        <v>81770677</v>
      </c>
      <c r="AZ44" s="650">
        <v>263588870</v>
      </c>
      <c r="BA44" s="650">
        <v>554391318</v>
      </c>
      <c r="BB44" s="650">
        <v>37511633</v>
      </c>
      <c r="BC44" s="650">
        <v>9417688</v>
      </c>
      <c r="BD44" s="650">
        <v>74839309</v>
      </c>
      <c r="BE44" s="650">
        <v>10165666</v>
      </c>
      <c r="BF44" s="651">
        <v>0.25106046436314838</v>
      </c>
      <c r="BG44" s="651">
        <v>0.13583324239404723</v>
      </c>
      <c r="BH44" s="651">
        <v>0.17430520520246284</v>
      </c>
      <c r="BI44" s="651">
        <v>0.23412085646863617</v>
      </c>
      <c r="BJ44" s="651">
        <v>0.14749631595060442</v>
      </c>
      <c r="BK44" s="651">
        <v>0.17541051862248772</v>
      </c>
      <c r="BL44"/>
      <c r="BM44" s="149">
        <v>0.33387911424899314</v>
      </c>
      <c r="BN44" s="149">
        <v>0.66612088575100692</v>
      </c>
      <c r="BO44" s="653">
        <v>0</v>
      </c>
      <c r="BP44" s="653">
        <v>0</v>
      </c>
      <c r="BQ44"/>
      <c r="BR44" s="654">
        <v>0.24267038511889935</v>
      </c>
      <c r="BS44" s="654">
        <v>0.13450538779610924</v>
      </c>
      <c r="BT44" s="654">
        <v>0.17041936518534498</v>
      </c>
      <c r="BU44" s="654">
        <v>0.23144162874004257</v>
      </c>
      <c r="BV44" s="654">
        <v>0.14490648404447806</v>
      </c>
      <c r="BW44" s="654">
        <v>0.17396098048954239</v>
      </c>
      <c r="BX44" s="655">
        <v>8.3900792442490324E-3</v>
      </c>
      <c r="BY44" s="656">
        <v>1.3278545979379941E-3</v>
      </c>
      <c r="BZ44" s="656">
        <v>3.8858400171178642E-3</v>
      </c>
      <c r="CA44" s="656">
        <v>2.6792277285936084E-3</v>
      </c>
      <c r="CB44" s="656">
        <v>2.5898319061263553E-3</v>
      </c>
      <c r="CC44" s="657">
        <v>1.4495381329453216E-3</v>
      </c>
      <c r="CD44"/>
      <c r="CE44" s="658">
        <v>5124</v>
      </c>
      <c r="CF44" s="658">
        <v>0</v>
      </c>
      <c r="CG44" s="658">
        <v>0</v>
      </c>
      <c r="CH44" s="658">
        <v>5124</v>
      </c>
      <c r="CI44" s="658">
        <v>1858</v>
      </c>
      <c r="CJ44" s="658">
        <v>0</v>
      </c>
      <c r="CK44" s="658">
        <v>0</v>
      </c>
      <c r="CL44" s="658">
        <v>1858</v>
      </c>
      <c r="CM44" s="590"/>
      <c r="CN44" s="659">
        <v>3400075</v>
      </c>
      <c r="CO44" s="660" t="s">
        <v>402</v>
      </c>
      <c r="CP44" s="660">
        <v>939520.61479950801</v>
      </c>
      <c r="CQ44" s="660">
        <v>1123930.3390952179</v>
      </c>
      <c r="CR44" s="660">
        <v>0</v>
      </c>
      <c r="CS44" s="660">
        <v>0</v>
      </c>
      <c r="CT44" s="660">
        <v>2063450.953894726</v>
      </c>
      <c r="CU44" s="590"/>
      <c r="CV44" s="661">
        <v>3400075</v>
      </c>
      <c r="CW44" s="662" t="s">
        <v>402</v>
      </c>
      <c r="CX44" s="662">
        <v>1200580.9932482985</v>
      </c>
      <c r="CY44" s="662">
        <v>1436231.8203531776</v>
      </c>
      <c r="CZ44" s="662">
        <v>0</v>
      </c>
      <c r="DA44" s="662">
        <v>0</v>
      </c>
      <c r="DB44" s="662">
        <v>2636812.8136014761</v>
      </c>
      <c r="DD44" s="63">
        <v>2140101.6080478067</v>
      </c>
      <c r="DE44" s="63">
        <v>2560162.1594483955</v>
      </c>
      <c r="DF44" s="63">
        <v>4700263.7674962021</v>
      </c>
      <c r="DH44" s="113">
        <v>0.12431921041817962</v>
      </c>
      <c r="DI44" s="63">
        <v>318277.33820512617</v>
      </c>
      <c r="DJ44" s="36">
        <v>1.0518130000000001</v>
      </c>
      <c r="DK44" s="63">
        <v>234337.76935068387</v>
      </c>
      <c r="DM44" s="63">
        <v>1093396813</v>
      </c>
      <c r="DO44" s="63">
        <v>1093396819</v>
      </c>
      <c r="DT44" s="63"/>
      <c r="DU44" s="593"/>
    </row>
    <row r="45" spans="1:130">
      <c r="A45" s="409"/>
      <c r="B45" s="102">
        <v>3400084</v>
      </c>
      <c r="C45" s="642">
        <v>1265407175</v>
      </c>
      <c r="D45" s="643"/>
      <c r="E45" s="644" t="s">
        <v>37</v>
      </c>
      <c r="F45" s="645"/>
      <c r="G45" s="646"/>
      <c r="H45" s="647">
        <v>43100</v>
      </c>
      <c r="I45" s="648">
        <v>12</v>
      </c>
      <c r="J45" s="649">
        <v>1764719</v>
      </c>
      <c r="K45" s="649"/>
      <c r="L45" s="649"/>
      <c r="M45" s="649">
        <v>1764719</v>
      </c>
      <c r="N45" s="649">
        <v>12231936</v>
      </c>
      <c r="O45" s="649"/>
      <c r="P45" s="649"/>
      <c r="Q45" s="649">
        <v>12231936</v>
      </c>
      <c r="R45" s="649">
        <v>4285464</v>
      </c>
      <c r="S45" s="649"/>
      <c r="T45" s="649"/>
      <c r="U45" s="649">
        <v>4285464</v>
      </c>
      <c r="V45" s="649">
        <v>75237332</v>
      </c>
      <c r="W45" s="649"/>
      <c r="X45" s="649"/>
      <c r="Y45" s="649">
        <v>75237332</v>
      </c>
      <c r="Z45" s="649">
        <v>280474</v>
      </c>
      <c r="AA45" s="649"/>
      <c r="AB45" s="649"/>
      <c r="AC45" s="649">
        <v>280474</v>
      </c>
      <c r="AD45" s="649">
        <v>116632</v>
      </c>
      <c r="AE45" s="649"/>
      <c r="AF45" s="649"/>
      <c r="AG45" s="649">
        <v>116632</v>
      </c>
      <c r="AH45" s="649">
        <v>15805455</v>
      </c>
      <c r="AI45" s="649"/>
      <c r="AJ45" s="649"/>
      <c r="AK45" s="649">
        <v>15805455</v>
      </c>
      <c r="AL45" s="649">
        <v>2427351</v>
      </c>
      <c r="AM45" s="649"/>
      <c r="AN45" s="649"/>
      <c r="AO45" s="649">
        <v>2427351</v>
      </c>
      <c r="AP45" s="649"/>
      <c r="AQ45" s="649"/>
      <c r="AR45" s="649"/>
      <c r="AS45" s="649">
        <v>0</v>
      </c>
      <c r="AT45" s="649"/>
      <c r="AU45" s="649"/>
      <c r="AV45" s="649"/>
      <c r="AW45" s="649">
        <v>0</v>
      </c>
      <c r="AX45" s="650">
        <v>1764719</v>
      </c>
      <c r="AY45" s="650">
        <v>12231936</v>
      </c>
      <c r="AZ45" s="650">
        <v>4285464</v>
      </c>
      <c r="BA45" s="650">
        <v>75237332</v>
      </c>
      <c r="BB45" s="650">
        <v>280474</v>
      </c>
      <c r="BC45" s="650">
        <v>116632</v>
      </c>
      <c r="BD45" s="650">
        <v>15805455</v>
      </c>
      <c r="BE45" s="650">
        <v>2427351</v>
      </c>
      <c r="BF45" s="651">
        <v>0.41583890128853296</v>
      </c>
      <c r="BG45" s="651">
        <v>0.15357678725478008</v>
      </c>
      <c r="BH45" s="651">
        <v>0.15814958526796929</v>
      </c>
      <c r="BI45" s="651">
        <v>0.4117918153086807</v>
      </c>
      <c r="BJ45" s="651">
        <v>0.16257801379772477</v>
      </c>
      <c r="BK45" s="651">
        <v>0.17600808452459343</v>
      </c>
      <c r="BL45"/>
      <c r="BM45" s="149">
        <v>1.7435983958402401E-2</v>
      </c>
      <c r="BN45" s="149">
        <v>0.9825640160415976</v>
      </c>
      <c r="BO45" s="653">
        <v>0</v>
      </c>
      <c r="BP45" s="653">
        <v>0</v>
      </c>
      <c r="BQ45"/>
      <c r="BR45" s="654">
        <v>0.68004233423154314</v>
      </c>
      <c r="BS45" s="654">
        <v>0.16718713582014824</v>
      </c>
      <c r="BT45" s="654">
        <v>0.17228511780263886</v>
      </c>
      <c r="BU45" s="654">
        <v>0.50982652549749574</v>
      </c>
      <c r="BV45" s="654">
        <v>0.18470093238929386</v>
      </c>
      <c r="BW45" s="654">
        <v>0.19963012332896538</v>
      </c>
      <c r="BX45" s="655">
        <v>-0.26420343294301019</v>
      </c>
      <c r="BY45" s="656">
        <v>-1.3610348565368163E-2</v>
      </c>
      <c r="BZ45" s="656">
        <v>-1.4135532534669565E-2</v>
      </c>
      <c r="CA45" s="656">
        <v>-9.8034710188815044E-2</v>
      </c>
      <c r="CB45" s="656">
        <v>-2.2122918591569091E-2</v>
      </c>
      <c r="CC45" s="657">
        <v>-2.3622038804371942E-2</v>
      </c>
      <c r="CD45"/>
      <c r="CE45" s="658">
        <v>28</v>
      </c>
      <c r="CF45" s="658">
        <v>0</v>
      </c>
      <c r="CG45" s="658">
        <v>0</v>
      </c>
      <c r="CH45" s="658">
        <v>28</v>
      </c>
      <c r="CI45" s="658">
        <v>18</v>
      </c>
      <c r="CJ45" s="658">
        <v>0</v>
      </c>
      <c r="CK45" s="658">
        <v>0</v>
      </c>
      <c r="CL45" s="658">
        <v>18</v>
      </c>
      <c r="CM45" s="590"/>
      <c r="CN45" s="659">
        <v>3400084</v>
      </c>
      <c r="CO45" s="660" t="s">
        <v>37</v>
      </c>
      <c r="CP45" s="660">
        <v>36377.349377147053</v>
      </c>
      <c r="CQ45" s="660">
        <v>163996.07019444575</v>
      </c>
      <c r="CR45" s="660">
        <v>0</v>
      </c>
      <c r="CS45" s="660">
        <v>0</v>
      </c>
      <c r="CT45" s="660">
        <v>200373.41957159282</v>
      </c>
      <c r="CU45" s="590"/>
      <c r="CV45" s="661">
        <v>3400084</v>
      </c>
      <c r="CW45" s="662" t="s">
        <v>37</v>
      </c>
      <c r="CX45" s="662">
        <v>0</v>
      </c>
      <c r="CY45" s="662">
        <v>0</v>
      </c>
      <c r="CZ45" s="662">
        <v>0</v>
      </c>
      <c r="DA45" s="662">
        <v>0</v>
      </c>
      <c r="DB45" s="662">
        <v>0</v>
      </c>
      <c r="DD45" s="63">
        <v>36377.349377147053</v>
      </c>
      <c r="DE45" s="63">
        <v>163996.07019444575</v>
      </c>
      <c r="DF45" s="63">
        <v>200373.41957159282</v>
      </c>
      <c r="DH45" s="113">
        <v>0.19844372959439946</v>
      </c>
      <c r="DI45" s="63">
        <v>32543.991808210747</v>
      </c>
      <c r="DJ45" s="36">
        <v>1.0518130000000001</v>
      </c>
      <c r="DK45" s="63">
        <v>23961.135559038699</v>
      </c>
      <c r="DM45" s="63">
        <v>112149363</v>
      </c>
      <c r="DO45" s="63">
        <v>112149369</v>
      </c>
      <c r="DT45" s="63"/>
      <c r="DU45" s="593"/>
    </row>
    <row r="46" spans="1:130">
      <c r="A46" s="409"/>
      <c r="B46" s="102">
        <v>3400085</v>
      </c>
      <c r="C46" s="642">
        <v>1801848767</v>
      </c>
      <c r="D46" s="643"/>
      <c r="E46" s="644" t="s">
        <v>403</v>
      </c>
      <c r="F46" s="645"/>
      <c r="G46" s="646"/>
      <c r="H46" s="647">
        <v>43100</v>
      </c>
      <c r="I46" s="648">
        <v>12</v>
      </c>
      <c r="J46" s="649">
        <v>29432259</v>
      </c>
      <c r="K46" s="649">
        <v>11759313</v>
      </c>
      <c r="L46" s="649"/>
      <c r="M46" s="649">
        <v>41191572</v>
      </c>
      <c r="N46" s="649">
        <v>32245587</v>
      </c>
      <c r="O46" s="649"/>
      <c r="P46" s="649"/>
      <c r="Q46" s="649">
        <v>32245587</v>
      </c>
      <c r="R46" s="649">
        <v>88337480</v>
      </c>
      <c r="S46" s="649">
        <v>21036260</v>
      </c>
      <c r="T46" s="649"/>
      <c r="U46" s="649">
        <v>109373740</v>
      </c>
      <c r="V46" s="649">
        <v>165612333</v>
      </c>
      <c r="W46" s="649"/>
      <c r="X46" s="649"/>
      <c r="Y46" s="649">
        <v>165612333</v>
      </c>
      <c r="Z46" s="649">
        <v>15788947</v>
      </c>
      <c r="AA46" s="649"/>
      <c r="AB46" s="649"/>
      <c r="AC46" s="649">
        <v>15788947</v>
      </c>
      <c r="AD46" s="649">
        <v>6149599</v>
      </c>
      <c r="AE46" s="649"/>
      <c r="AF46" s="649"/>
      <c r="AG46" s="649">
        <v>6149599</v>
      </c>
      <c r="AH46" s="649">
        <v>28232322</v>
      </c>
      <c r="AI46" s="649"/>
      <c r="AJ46" s="649"/>
      <c r="AK46" s="649">
        <v>28232322</v>
      </c>
      <c r="AL46" s="649">
        <v>5336290</v>
      </c>
      <c r="AM46" s="649"/>
      <c r="AN46" s="649"/>
      <c r="AO46" s="649">
        <v>5336290</v>
      </c>
      <c r="AP46" s="649"/>
      <c r="AQ46" s="649"/>
      <c r="AR46" s="649"/>
      <c r="AS46" s="649">
        <v>0</v>
      </c>
      <c r="AT46" s="649"/>
      <c r="AU46" s="649"/>
      <c r="AV46" s="649"/>
      <c r="AW46" s="649">
        <v>0</v>
      </c>
      <c r="AX46" s="650">
        <v>41191572</v>
      </c>
      <c r="AY46" s="650">
        <v>32245587</v>
      </c>
      <c r="AZ46" s="650">
        <v>109373740</v>
      </c>
      <c r="BA46" s="650">
        <v>165612333</v>
      </c>
      <c r="BB46" s="650">
        <v>15788947</v>
      </c>
      <c r="BC46" s="650">
        <v>6149599</v>
      </c>
      <c r="BD46" s="650">
        <v>28232322</v>
      </c>
      <c r="BE46" s="650">
        <v>5336290</v>
      </c>
      <c r="BF46" s="651">
        <v>0.38948759534122196</v>
      </c>
      <c r="BG46" s="651">
        <v>0.1890135002002315</v>
      </c>
      <c r="BH46" s="651">
        <v>0.26091680819105872</v>
      </c>
      <c r="BI46" s="651">
        <v>0.37661299686743821</v>
      </c>
      <c r="BJ46" s="651">
        <v>0.19470522765958498</v>
      </c>
      <c r="BK46" s="651">
        <v>0.26705773932049276</v>
      </c>
      <c r="BL46"/>
      <c r="BM46" s="149">
        <v>0.35866633013237303</v>
      </c>
      <c r="BN46" s="149">
        <v>0.64133366986762697</v>
      </c>
      <c r="BO46" s="653">
        <v>0</v>
      </c>
      <c r="BP46" s="653">
        <v>0</v>
      </c>
      <c r="BQ46"/>
      <c r="BR46" s="654">
        <v>0.41343595912668452</v>
      </c>
      <c r="BS46" s="654">
        <v>0.21013392434258141</v>
      </c>
      <c r="BT46" s="654">
        <v>0.27539143280459316</v>
      </c>
      <c r="BU46" s="654">
        <v>0.39098054943134403</v>
      </c>
      <c r="BV46" s="654">
        <v>0.2074006027176242</v>
      </c>
      <c r="BW46" s="654">
        <v>0.2811948144357922</v>
      </c>
      <c r="BX46" s="655">
        <v>-2.3948363785462556E-2</v>
      </c>
      <c r="BY46" s="656">
        <v>-2.1120424142349908E-2</v>
      </c>
      <c r="BZ46" s="656">
        <v>-1.4474624613534437E-2</v>
      </c>
      <c r="CA46" s="656">
        <v>-1.4367552563905817E-2</v>
      </c>
      <c r="CB46" s="656">
        <v>-1.2695375058039221E-2</v>
      </c>
      <c r="CC46" s="657">
        <v>-1.4137075115299436E-2</v>
      </c>
      <c r="CD46"/>
      <c r="CE46" s="658">
        <v>3372</v>
      </c>
      <c r="CF46" s="658">
        <v>0</v>
      </c>
      <c r="CG46" s="658">
        <v>0</v>
      </c>
      <c r="CH46" s="658">
        <v>3372</v>
      </c>
      <c r="CI46" s="658">
        <v>1315</v>
      </c>
      <c r="CJ46" s="658">
        <v>0</v>
      </c>
      <c r="CK46" s="658">
        <v>0</v>
      </c>
      <c r="CL46" s="658">
        <v>1315</v>
      </c>
      <c r="CM46" s="590"/>
      <c r="CN46" s="659">
        <v>3400085</v>
      </c>
      <c r="CO46" s="660" t="s">
        <v>403</v>
      </c>
      <c r="CP46" s="660">
        <v>567490.46774267475</v>
      </c>
      <c r="CQ46" s="660">
        <v>490728.9792563587</v>
      </c>
      <c r="CR46" s="660">
        <v>0</v>
      </c>
      <c r="CS46" s="660">
        <v>0</v>
      </c>
      <c r="CT46" s="660">
        <v>1058219.4469990334</v>
      </c>
      <c r="CU46" s="590"/>
      <c r="CV46" s="661">
        <v>3400085</v>
      </c>
      <c r="CW46" s="662" t="s">
        <v>403</v>
      </c>
      <c r="CX46" s="662">
        <v>725176.49819406483</v>
      </c>
      <c r="CY46" s="662">
        <v>627085.63926194271</v>
      </c>
      <c r="CZ46" s="662">
        <v>0</v>
      </c>
      <c r="DA46" s="662">
        <v>0</v>
      </c>
      <c r="DB46" s="662">
        <v>1352262.1374560075</v>
      </c>
      <c r="DD46" s="63">
        <v>1292666.9659367395</v>
      </c>
      <c r="DE46" s="63">
        <v>1117814.6185183013</v>
      </c>
      <c r="DF46" s="63">
        <v>2410481.5844550407</v>
      </c>
      <c r="DH46" s="113">
        <v>0.16548900164230224</v>
      </c>
      <c r="DI46" s="63">
        <v>184986.0252397646</v>
      </c>
      <c r="DJ46" s="36">
        <v>1.0518130000000001</v>
      </c>
      <c r="DK46" s="63">
        <v>136199.49431585878</v>
      </c>
      <c r="DM46" s="63">
        <v>403930390</v>
      </c>
      <c r="DO46" s="63">
        <v>403930396</v>
      </c>
      <c r="DT46" s="63"/>
      <c r="DU46" s="593"/>
    </row>
    <row r="47" spans="1:130">
      <c r="A47" s="409"/>
      <c r="B47" s="102">
        <v>3400087</v>
      </c>
      <c r="C47" s="642">
        <v>1699772657</v>
      </c>
      <c r="D47" s="643"/>
      <c r="E47" s="644" t="s">
        <v>404</v>
      </c>
      <c r="F47" s="645"/>
      <c r="G47" s="646"/>
      <c r="H47" s="647">
        <v>43008</v>
      </c>
      <c r="I47" s="648">
        <v>12</v>
      </c>
      <c r="J47" s="649">
        <v>12208474</v>
      </c>
      <c r="K47" s="649"/>
      <c r="L47" s="649"/>
      <c r="M47" s="649">
        <v>12208474</v>
      </c>
      <c r="N47" s="649">
        <v>22275190</v>
      </c>
      <c r="O47" s="649"/>
      <c r="P47" s="649"/>
      <c r="Q47" s="649">
        <v>22275190</v>
      </c>
      <c r="R47" s="649">
        <v>35644728</v>
      </c>
      <c r="S47" s="649"/>
      <c r="T47" s="649"/>
      <c r="U47" s="649">
        <v>35644728</v>
      </c>
      <c r="V47" s="649">
        <v>131420698</v>
      </c>
      <c r="W47" s="649"/>
      <c r="X47" s="649"/>
      <c r="Y47" s="649">
        <v>131420698</v>
      </c>
      <c r="Z47" s="649">
        <v>5733240</v>
      </c>
      <c r="AA47" s="649"/>
      <c r="AB47" s="649"/>
      <c r="AC47" s="649">
        <v>5733240</v>
      </c>
      <c r="AD47" s="649">
        <v>2234967</v>
      </c>
      <c r="AE47" s="649"/>
      <c r="AF47" s="649"/>
      <c r="AG47" s="649">
        <v>2234967</v>
      </c>
      <c r="AH47" s="649">
        <v>21505402</v>
      </c>
      <c r="AI47" s="649"/>
      <c r="AJ47" s="649"/>
      <c r="AK47" s="649">
        <v>21505402</v>
      </c>
      <c r="AL47" s="649">
        <v>3887537</v>
      </c>
      <c r="AM47" s="649"/>
      <c r="AN47" s="649"/>
      <c r="AO47" s="649">
        <v>3887537</v>
      </c>
      <c r="AP47" s="649"/>
      <c r="AQ47" s="649"/>
      <c r="AR47" s="649"/>
      <c r="AS47" s="649">
        <v>0</v>
      </c>
      <c r="AT47" s="649"/>
      <c r="AU47" s="649"/>
      <c r="AV47" s="649"/>
      <c r="AW47" s="649">
        <v>0</v>
      </c>
      <c r="AX47" s="650">
        <v>12208474</v>
      </c>
      <c r="AY47" s="650">
        <v>22275190</v>
      </c>
      <c r="AZ47" s="650">
        <v>35644728</v>
      </c>
      <c r="BA47" s="650">
        <v>131420698</v>
      </c>
      <c r="BB47" s="650">
        <v>5733240</v>
      </c>
      <c r="BC47" s="650">
        <v>2234967</v>
      </c>
      <c r="BD47" s="650">
        <v>21505402</v>
      </c>
      <c r="BE47" s="650">
        <v>3887537</v>
      </c>
      <c r="BF47" s="651">
        <v>0.38982617158883981</v>
      </c>
      <c r="BG47" s="651">
        <v>0.18077025484108597</v>
      </c>
      <c r="BH47" s="651">
        <v>0.22477273279629725</v>
      </c>
      <c r="BI47" s="651">
        <v>0.34250433893057058</v>
      </c>
      <c r="BJ47" s="651">
        <v>0.16949529517793308</v>
      </c>
      <c r="BK47" s="651">
        <v>0.20640814096388801</v>
      </c>
      <c r="BL47"/>
      <c r="BM47" s="149">
        <v>0.21048185882394577</v>
      </c>
      <c r="BN47" s="149">
        <v>0.78951814117605423</v>
      </c>
      <c r="BO47" s="653">
        <v>0</v>
      </c>
      <c r="BP47" s="653">
        <v>0</v>
      </c>
      <c r="BQ47"/>
      <c r="BR47" s="654">
        <v>0.48883312184855227</v>
      </c>
      <c r="BS47" s="654">
        <v>0.20582535284342451</v>
      </c>
      <c r="BT47" s="654">
        <v>0.26451460266707688</v>
      </c>
      <c r="BU47" s="654">
        <v>0.3700943644624633</v>
      </c>
      <c r="BV47" s="654">
        <v>0.19219560957500093</v>
      </c>
      <c r="BW47" s="654">
        <v>0.23265457154918059</v>
      </c>
      <c r="BX47" s="655">
        <v>-9.9006950259712456E-2</v>
      </c>
      <c r="BY47" s="656">
        <v>-2.5055098002338544E-2</v>
      </c>
      <c r="BZ47" s="656">
        <v>-3.9741869870779628E-2</v>
      </c>
      <c r="CA47" s="656">
        <v>-2.7590025531892715E-2</v>
      </c>
      <c r="CB47" s="656">
        <v>-2.270031439706785E-2</v>
      </c>
      <c r="CC47" s="657">
        <v>-2.6246430585292579E-2</v>
      </c>
      <c r="CD47"/>
      <c r="CE47" s="658">
        <v>1485</v>
      </c>
      <c r="CF47" s="658">
        <v>0</v>
      </c>
      <c r="CG47" s="658">
        <v>0</v>
      </c>
      <c r="CH47" s="658">
        <v>1485</v>
      </c>
      <c r="CI47" s="658">
        <v>533</v>
      </c>
      <c r="CJ47" s="658">
        <v>0</v>
      </c>
      <c r="CK47" s="658">
        <v>0</v>
      </c>
      <c r="CL47" s="658">
        <v>533</v>
      </c>
      <c r="CM47" s="590"/>
      <c r="CN47" s="659">
        <v>3400087</v>
      </c>
      <c r="CO47" s="660" t="s">
        <v>404</v>
      </c>
      <c r="CP47" s="660">
        <v>223469.94735289353</v>
      </c>
      <c r="CQ47" s="660">
        <v>551802.12438362464</v>
      </c>
      <c r="CR47" s="660">
        <v>0</v>
      </c>
      <c r="CS47" s="660">
        <v>0</v>
      </c>
      <c r="CT47" s="660">
        <v>775272.07173651818</v>
      </c>
      <c r="CU47" s="590"/>
      <c r="CV47" s="661">
        <v>3400087</v>
      </c>
      <c r="CW47" s="662" t="s">
        <v>404</v>
      </c>
      <c r="CX47" s="662">
        <v>285564.53911480732</v>
      </c>
      <c r="CY47" s="662">
        <v>705128.90524534788</v>
      </c>
      <c r="CZ47" s="662">
        <v>0</v>
      </c>
      <c r="DA47" s="662">
        <v>0</v>
      </c>
      <c r="DB47" s="662">
        <v>990693.44436015515</v>
      </c>
      <c r="DD47" s="63">
        <v>509034.48646770086</v>
      </c>
      <c r="DE47" s="63">
        <v>1256931.0296289725</v>
      </c>
      <c r="DF47" s="63">
        <v>1765965.5160966734</v>
      </c>
      <c r="DH47" s="113">
        <v>0.17452318027365873</v>
      </c>
      <c r="DI47" s="63">
        <v>219363.60067549266</v>
      </c>
      <c r="DJ47" s="36">
        <v>1.0572919999999999</v>
      </c>
      <c r="DK47" s="63">
        <v>162351.96605977506</v>
      </c>
      <c r="DM47" s="63">
        <v>234910236</v>
      </c>
      <c r="DO47" s="63">
        <v>234910242</v>
      </c>
      <c r="DT47" s="63"/>
      <c r="DU47" s="593"/>
    </row>
    <row r="48" spans="1:130" s="663" customFormat="1">
      <c r="A48" s="409"/>
      <c r="B48" s="102">
        <v>3400090</v>
      </c>
      <c r="C48" s="642">
        <v>1619911104</v>
      </c>
      <c r="D48" s="643"/>
      <c r="E48" s="644" t="s">
        <v>39</v>
      </c>
      <c r="F48" s="645"/>
      <c r="G48" s="646"/>
      <c r="H48" s="647">
        <v>42916</v>
      </c>
      <c r="I48" s="648">
        <v>12</v>
      </c>
      <c r="J48" s="649">
        <v>77855877</v>
      </c>
      <c r="K48" s="649">
        <v>4569495</v>
      </c>
      <c r="L48" s="649"/>
      <c r="M48" s="649">
        <v>82425372</v>
      </c>
      <c r="N48" s="649">
        <v>82716032</v>
      </c>
      <c r="O48" s="649"/>
      <c r="P48" s="649"/>
      <c r="Q48" s="649">
        <v>82716032</v>
      </c>
      <c r="R48" s="649">
        <v>282824042</v>
      </c>
      <c r="S48" s="649">
        <v>10053656</v>
      </c>
      <c r="T48" s="649"/>
      <c r="U48" s="649">
        <v>292877698</v>
      </c>
      <c r="V48" s="649">
        <v>513235691</v>
      </c>
      <c r="W48" s="649"/>
      <c r="X48" s="649"/>
      <c r="Y48" s="649">
        <v>513235691</v>
      </c>
      <c r="Z48" s="649">
        <v>42821314</v>
      </c>
      <c r="AA48" s="649"/>
      <c r="AB48" s="649"/>
      <c r="AC48" s="649">
        <v>42821314</v>
      </c>
      <c r="AD48" s="649">
        <v>14828476</v>
      </c>
      <c r="AE48" s="649"/>
      <c r="AF48" s="649"/>
      <c r="AG48" s="649">
        <v>14828476</v>
      </c>
      <c r="AH48" s="649">
        <v>84848563</v>
      </c>
      <c r="AI48" s="649"/>
      <c r="AJ48" s="649"/>
      <c r="AK48" s="649">
        <v>84848563</v>
      </c>
      <c r="AL48" s="649">
        <v>13031703</v>
      </c>
      <c r="AM48" s="649"/>
      <c r="AN48" s="649"/>
      <c r="AO48" s="649">
        <v>13031703</v>
      </c>
      <c r="AP48" s="649"/>
      <c r="AQ48" s="649"/>
      <c r="AR48" s="649"/>
      <c r="AS48" s="649">
        <v>0</v>
      </c>
      <c r="AT48" s="649"/>
      <c r="AU48" s="649"/>
      <c r="AV48" s="649"/>
      <c r="AW48" s="649">
        <v>0</v>
      </c>
      <c r="AX48" s="650">
        <v>82425372</v>
      </c>
      <c r="AY48" s="650">
        <v>82716032</v>
      </c>
      <c r="AZ48" s="650">
        <v>292877698</v>
      </c>
      <c r="BA48" s="650">
        <v>513235691</v>
      </c>
      <c r="BB48" s="650">
        <v>42821314</v>
      </c>
      <c r="BC48" s="650">
        <v>14828476</v>
      </c>
      <c r="BD48" s="650">
        <v>84848563</v>
      </c>
      <c r="BE48" s="650">
        <v>13031703</v>
      </c>
      <c r="BF48" s="651">
        <v>0.34628727180114088</v>
      </c>
      <c r="BG48" s="651">
        <v>0.15358778674896356</v>
      </c>
      <c r="BH48" s="651">
        <v>0.21822045775136134</v>
      </c>
      <c r="BI48" s="651">
        <v>0.28143273647281947</v>
      </c>
      <c r="BJ48" s="651">
        <v>0.16116578299306156</v>
      </c>
      <c r="BK48" s="651">
        <v>0.2048612592886731</v>
      </c>
      <c r="BL48"/>
      <c r="BM48" s="149">
        <v>0.33540655796198504</v>
      </c>
      <c r="BN48" s="149">
        <v>0.66459344203801496</v>
      </c>
      <c r="BO48" s="653">
        <v>0</v>
      </c>
      <c r="BP48" s="653">
        <v>0</v>
      </c>
      <c r="BQ48"/>
      <c r="BR48" s="654">
        <v>0.36207934492855121</v>
      </c>
      <c r="BS48" s="654">
        <v>0.17408213768109584</v>
      </c>
      <c r="BT48" s="654">
        <v>0.24643148484490343</v>
      </c>
      <c r="BU48" s="654">
        <v>0.31860924670223401</v>
      </c>
      <c r="BV48" s="654">
        <v>0.17715980888077776</v>
      </c>
      <c r="BW48" s="654">
        <v>0.23228214965390256</v>
      </c>
      <c r="BX48" s="655">
        <v>-1.5792073127410322E-2</v>
      </c>
      <c r="BY48" s="656">
        <v>-2.0494350932132283E-2</v>
      </c>
      <c r="BZ48" s="656">
        <v>-2.821102709354209E-2</v>
      </c>
      <c r="CA48" s="656">
        <v>-3.7176510229414539E-2</v>
      </c>
      <c r="CB48" s="656">
        <v>-1.5994025887716201E-2</v>
      </c>
      <c r="CC48" s="657">
        <v>-2.7420890365229461E-2</v>
      </c>
      <c r="CD48"/>
      <c r="CE48" s="658">
        <v>7267</v>
      </c>
      <c r="CF48" s="658">
        <v>0</v>
      </c>
      <c r="CG48" s="658">
        <v>0</v>
      </c>
      <c r="CH48" s="658">
        <v>7267</v>
      </c>
      <c r="CI48" s="658">
        <v>3023</v>
      </c>
      <c r="CJ48" s="658">
        <v>0</v>
      </c>
      <c r="CK48" s="658">
        <v>0</v>
      </c>
      <c r="CL48" s="658">
        <v>3023</v>
      </c>
      <c r="CM48" s="590"/>
      <c r="CN48" s="659">
        <v>3400090</v>
      </c>
      <c r="CO48" s="660" t="s">
        <v>39</v>
      </c>
      <c r="CP48" s="660">
        <v>1218165.9256464005</v>
      </c>
      <c r="CQ48" s="660">
        <v>1178623.1538979956</v>
      </c>
      <c r="CR48" s="660">
        <v>0</v>
      </c>
      <c r="CS48" s="660">
        <v>0</v>
      </c>
      <c r="CT48" s="660">
        <v>2396789.0795443961</v>
      </c>
      <c r="CU48" s="590"/>
      <c r="CV48" s="661">
        <v>3400090</v>
      </c>
      <c r="CW48" s="662" t="s">
        <v>39</v>
      </c>
      <c r="CX48" s="662">
        <v>0</v>
      </c>
      <c r="CY48" s="662">
        <v>0</v>
      </c>
      <c r="CZ48" s="662">
        <v>0</v>
      </c>
      <c r="DA48" s="662">
        <v>0</v>
      </c>
      <c r="DB48" s="662">
        <v>0</v>
      </c>
      <c r="DC48" s="63"/>
      <c r="DD48" s="63">
        <v>1218165.9256464005</v>
      </c>
      <c r="DE48" s="63">
        <v>1178623.1538979956</v>
      </c>
      <c r="DF48" s="63">
        <v>2396789.0795443961</v>
      </c>
      <c r="DG48" s="63"/>
      <c r="DH48" s="113">
        <v>0.15754748728759135</v>
      </c>
      <c r="DI48" s="63">
        <v>185689.11635560528</v>
      </c>
      <c r="DJ48" s="36">
        <v>1.0646850000000001</v>
      </c>
      <c r="DK48" s="63">
        <v>138390.29179294733</v>
      </c>
      <c r="DL48" s="578"/>
      <c r="DM48" s="63">
        <v>1126784849</v>
      </c>
      <c r="DN48" s="114"/>
      <c r="DO48" s="63">
        <v>1126784855</v>
      </c>
      <c r="DP48" s="63"/>
      <c r="DQ48" s="63"/>
      <c r="DR48" s="578"/>
      <c r="DS48" s="578"/>
      <c r="DT48" s="63"/>
      <c r="DU48" s="593"/>
      <c r="DV48" s="578"/>
      <c r="DW48" s="578"/>
      <c r="DX48" s="578"/>
      <c r="DY48" s="578"/>
      <c r="DZ48" s="578"/>
    </row>
    <row r="49" spans="1:125">
      <c r="A49" s="409"/>
      <c r="B49" s="102">
        <v>3400091</v>
      </c>
      <c r="C49" s="642">
        <v>1477591055</v>
      </c>
      <c r="D49" s="643"/>
      <c r="E49" s="644" t="s">
        <v>405</v>
      </c>
      <c r="F49" s="645"/>
      <c r="G49" s="646"/>
      <c r="H49" s="647">
        <v>43008</v>
      </c>
      <c r="I49" s="648">
        <v>12</v>
      </c>
      <c r="J49" s="649">
        <v>508971329</v>
      </c>
      <c r="K49" s="649">
        <v>9399655</v>
      </c>
      <c r="L49" s="649">
        <v>7408228</v>
      </c>
      <c r="M49" s="649">
        <v>525779212</v>
      </c>
      <c r="N49" s="649">
        <v>398154800</v>
      </c>
      <c r="O49" s="649"/>
      <c r="P49" s="649"/>
      <c r="Q49" s="649">
        <v>398154800</v>
      </c>
      <c r="R49" s="649">
        <v>1318688178</v>
      </c>
      <c r="S49" s="649">
        <v>19165940</v>
      </c>
      <c r="T49" s="649">
        <v>15015580</v>
      </c>
      <c r="U49" s="649">
        <v>1352869698</v>
      </c>
      <c r="V49" s="649">
        <v>1474159611</v>
      </c>
      <c r="W49" s="649"/>
      <c r="X49" s="649"/>
      <c r="Y49" s="649">
        <v>1474159611</v>
      </c>
      <c r="Z49" s="649">
        <v>181413351</v>
      </c>
      <c r="AA49" s="649"/>
      <c r="AB49" s="649">
        <v>5499243</v>
      </c>
      <c r="AC49" s="649">
        <v>186912594</v>
      </c>
      <c r="AD49" s="649">
        <v>73639436</v>
      </c>
      <c r="AE49" s="649"/>
      <c r="AF49" s="649">
        <v>2355416</v>
      </c>
      <c r="AG49" s="649">
        <v>75994852</v>
      </c>
      <c r="AH49" s="649">
        <v>179748582</v>
      </c>
      <c r="AI49" s="649"/>
      <c r="AJ49" s="649"/>
      <c r="AK49" s="649">
        <v>179748582</v>
      </c>
      <c r="AL49" s="649">
        <v>44382429</v>
      </c>
      <c r="AM49" s="649"/>
      <c r="AN49" s="649"/>
      <c r="AO49" s="649">
        <v>44382429</v>
      </c>
      <c r="AP49" s="649"/>
      <c r="AQ49" s="649"/>
      <c r="AR49" s="649"/>
      <c r="AS49" s="649">
        <v>0</v>
      </c>
      <c r="AT49" s="649"/>
      <c r="AU49" s="649"/>
      <c r="AV49" s="649"/>
      <c r="AW49" s="649">
        <v>0</v>
      </c>
      <c r="AX49" s="650">
        <v>525779212</v>
      </c>
      <c r="AY49" s="650">
        <v>398154800</v>
      </c>
      <c r="AZ49" s="650">
        <v>1352869698</v>
      </c>
      <c r="BA49" s="650">
        <v>1474159611</v>
      </c>
      <c r="BB49" s="650">
        <v>186912594</v>
      </c>
      <c r="BC49" s="650">
        <v>75994852</v>
      </c>
      <c r="BD49" s="650">
        <v>179748582</v>
      </c>
      <c r="BE49" s="650">
        <v>44382429</v>
      </c>
      <c r="BF49" s="651">
        <v>0.40657962298677425</v>
      </c>
      <c r="BG49" s="651">
        <v>0.24691393114856394</v>
      </c>
      <c r="BH49" s="651">
        <v>0.32830659169652582</v>
      </c>
      <c r="BI49" s="651">
        <v>0.38863995015726932</v>
      </c>
      <c r="BJ49" s="651">
        <v>0.2700893424490925</v>
      </c>
      <c r="BK49" s="651">
        <v>0.32682151863746384</v>
      </c>
      <c r="BL49"/>
      <c r="BM49" s="149">
        <v>0.50976925356285885</v>
      </c>
      <c r="BN49" s="149">
        <v>0.49023074643714121</v>
      </c>
      <c r="BO49" s="653">
        <v>0</v>
      </c>
      <c r="BP49" s="653">
        <v>0</v>
      </c>
      <c r="BQ49"/>
      <c r="BR49" s="654">
        <v>0.40819868746692489</v>
      </c>
      <c r="BS49" s="654">
        <v>0.23411695739098748</v>
      </c>
      <c r="BT49" s="654">
        <v>0.32098834475508986</v>
      </c>
      <c r="BU49" s="654">
        <v>0.40399036713933578</v>
      </c>
      <c r="BV49" s="654">
        <v>0.25825325927610698</v>
      </c>
      <c r="BW49" s="654">
        <v>0.3289282214606547</v>
      </c>
      <c r="BX49" s="655">
        <v>-1.6190644801506449E-3</v>
      </c>
      <c r="BY49" s="656">
        <v>1.2796973757576463E-2</v>
      </c>
      <c r="BZ49" s="656">
        <v>7.3182469414359574E-3</v>
      </c>
      <c r="CA49" s="656">
        <v>-1.5350416982066462E-2</v>
      </c>
      <c r="CB49" s="656">
        <v>1.1836083172985512E-2</v>
      </c>
      <c r="CC49" s="657">
        <v>-2.1067028231908647E-3</v>
      </c>
      <c r="CD49"/>
      <c r="CE49" s="658">
        <v>40270</v>
      </c>
      <c r="CF49" s="658">
        <v>0</v>
      </c>
      <c r="CG49" s="658">
        <v>1667</v>
      </c>
      <c r="CH49" s="658">
        <v>41937</v>
      </c>
      <c r="CI49" s="658">
        <v>10458</v>
      </c>
      <c r="CJ49" s="658">
        <v>0</v>
      </c>
      <c r="CK49" s="658">
        <v>124</v>
      </c>
      <c r="CL49" s="658">
        <v>10582</v>
      </c>
      <c r="CM49" s="590"/>
      <c r="CN49" s="659">
        <v>3400091</v>
      </c>
      <c r="CO49" s="660" t="s">
        <v>405</v>
      </c>
      <c r="CP49" s="660">
        <v>7475097.7015214525</v>
      </c>
      <c r="CQ49" s="660">
        <v>5239543.1556962263</v>
      </c>
      <c r="CR49" s="660">
        <v>0</v>
      </c>
      <c r="CS49" s="660">
        <v>0</v>
      </c>
      <c r="CT49" s="660">
        <v>12714640.857217679</v>
      </c>
      <c r="CU49" s="590"/>
      <c r="CV49" s="661">
        <v>3400091</v>
      </c>
      <c r="CW49" s="662" t="s">
        <v>405</v>
      </c>
      <c r="CX49" s="662">
        <v>9552169.5657905638</v>
      </c>
      <c r="CY49" s="662">
        <v>6695431.5072431713</v>
      </c>
      <c r="CZ49" s="662">
        <v>0</v>
      </c>
      <c r="DA49" s="662">
        <v>0</v>
      </c>
      <c r="DB49" s="662">
        <v>16247601.073033735</v>
      </c>
      <c r="DD49" s="63">
        <v>17027267.267312016</v>
      </c>
      <c r="DE49" s="63">
        <v>11934974.662939398</v>
      </c>
      <c r="DF49" s="63">
        <v>28962241.930251412</v>
      </c>
      <c r="DH49" s="113">
        <v>0.11147028492435605</v>
      </c>
      <c r="DI49" s="63">
        <v>1330395.026242825</v>
      </c>
      <c r="DJ49" s="36">
        <v>1.0572919999999999</v>
      </c>
      <c r="DK49" s="63">
        <v>984631.21266043</v>
      </c>
      <c r="DM49" s="63">
        <v>4238001778</v>
      </c>
      <c r="DO49" s="63">
        <v>4238001784</v>
      </c>
      <c r="DT49" s="63"/>
      <c r="DU49" s="593"/>
    </row>
    <row r="50" spans="1:125">
      <c r="A50" s="409"/>
      <c r="B50" s="102">
        <v>3400096</v>
      </c>
      <c r="C50" s="642">
        <v>1417958331</v>
      </c>
      <c r="D50" s="643"/>
      <c r="E50" s="644" t="s">
        <v>406</v>
      </c>
      <c r="F50" s="645"/>
      <c r="G50" s="646"/>
      <c r="H50" s="647">
        <v>42916</v>
      </c>
      <c r="I50" s="648">
        <v>12</v>
      </c>
      <c r="J50" s="649">
        <v>22274944</v>
      </c>
      <c r="K50" s="649"/>
      <c r="L50" s="649"/>
      <c r="M50" s="649">
        <v>22274944</v>
      </c>
      <c r="N50" s="649">
        <v>57887720</v>
      </c>
      <c r="O50" s="649"/>
      <c r="P50" s="649"/>
      <c r="Q50" s="649">
        <v>57887720</v>
      </c>
      <c r="R50" s="649">
        <v>69294265</v>
      </c>
      <c r="S50" s="649"/>
      <c r="T50" s="649"/>
      <c r="U50" s="649">
        <v>69294265</v>
      </c>
      <c r="V50" s="649">
        <v>254861367</v>
      </c>
      <c r="W50" s="649"/>
      <c r="X50" s="649"/>
      <c r="Y50" s="649">
        <v>254861367</v>
      </c>
      <c r="Z50" s="649">
        <v>7670274</v>
      </c>
      <c r="AA50" s="649"/>
      <c r="AB50" s="649"/>
      <c r="AC50" s="649">
        <v>7670274</v>
      </c>
      <c r="AD50" s="649">
        <v>5794123</v>
      </c>
      <c r="AE50" s="649"/>
      <c r="AF50" s="649"/>
      <c r="AG50" s="649">
        <v>5794123</v>
      </c>
      <c r="AH50" s="649">
        <v>35475081</v>
      </c>
      <c r="AI50" s="649"/>
      <c r="AJ50" s="649"/>
      <c r="AK50" s="649">
        <v>35475081</v>
      </c>
      <c r="AL50" s="649">
        <v>8039975</v>
      </c>
      <c r="AM50" s="649"/>
      <c r="AN50" s="649"/>
      <c r="AO50" s="649">
        <v>8039975</v>
      </c>
      <c r="AP50" s="649"/>
      <c r="AQ50" s="649"/>
      <c r="AR50" s="649"/>
      <c r="AS50" s="649">
        <v>0</v>
      </c>
      <c r="AT50" s="649"/>
      <c r="AU50" s="649"/>
      <c r="AV50" s="649"/>
      <c r="AW50" s="649">
        <v>0</v>
      </c>
      <c r="AX50" s="650">
        <v>22274944</v>
      </c>
      <c r="AY50" s="650">
        <v>57887720</v>
      </c>
      <c r="AZ50" s="650">
        <v>69294265</v>
      </c>
      <c r="BA50" s="650">
        <v>254861367</v>
      </c>
      <c r="BB50" s="650">
        <v>7670274</v>
      </c>
      <c r="BC50" s="650">
        <v>5794123</v>
      </c>
      <c r="BD50" s="650">
        <v>35475081</v>
      </c>
      <c r="BE50" s="650">
        <v>8039975</v>
      </c>
      <c r="BF50" s="651">
        <v>0.75539974191274006</v>
      </c>
      <c r="BG50" s="651">
        <v>0.22663725559921907</v>
      </c>
      <c r="BH50" s="651">
        <v>0.32063933649404436</v>
      </c>
      <c r="BI50" s="651">
        <v>0.32145436566792362</v>
      </c>
      <c r="BJ50" s="651">
        <v>0.22713415015152139</v>
      </c>
      <c r="BK50" s="651">
        <v>0.24729684166030469</v>
      </c>
      <c r="BL50"/>
      <c r="BM50" s="149">
        <v>0.17777751509982939</v>
      </c>
      <c r="BN50" s="149">
        <v>0.82222248490017058</v>
      </c>
      <c r="BO50" s="653">
        <v>0</v>
      </c>
      <c r="BP50" s="653">
        <v>0</v>
      </c>
      <c r="BQ50"/>
      <c r="BR50" s="654">
        <v>0.51275861669323997</v>
      </c>
      <c r="BS50" s="654">
        <v>0.23745714835994222</v>
      </c>
      <c r="BT50" s="654">
        <v>0.29046256409966831</v>
      </c>
      <c r="BU50" s="654">
        <v>0.3363638711759564</v>
      </c>
      <c r="BV50" s="654">
        <v>0.23383927412964178</v>
      </c>
      <c r="BW50" s="654">
        <v>0.25581194123497136</v>
      </c>
      <c r="BX50" s="655">
        <v>0.2426411252195001</v>
      </c>
      <c r="BY50" s="656">
        <v>-1.0819892760723149E-2</v>
      </c>
      <c r="BZ50" s="656">
        <v>3.017677239437605E-2</v>
      </c>
      <c r="CA50" s="656">
        <v>-1.4909505508032772E-2</v>
      </c>
      <c r="CB50" s="656">
        <v>-6.7051239781203975E-3</v>
      </c>
      <c r="CC50" s="657">
        <v>-8.5150995746666736E-3</v>
      </c>
      <c r="CD50"/>
      <c r="CE50" s="658">
        <v>2126</v>
      </c>
      <c r="CF50" s="658">
        <v>0</v>
      </c>
      <c r="CG50" s="658">
        <v>0</v>
      </c>
      <c r="CH50" s="658">
        <v>2126</v>
      </c>
      <c r="CI50" s="658">
        <v>830</v>
      </c>
      <c r="CJ50" s="658">
        <v>0</v>
      </c>
      <c r="CK50" s="658">
        <v>0</v>
      </c>
      <c r="CL50" s="658">
        <v>830</v>
      </c>
      <c r="CM50" s="590"/>
      <c r="CN50" s="659">
        <v>3400096</v>
      </c>
      <c r="CO50" s="660" t="s">
        <v>406</v>
      </c>
      <c r="CP50" s="660">
        <v>339686.62774757162</v>
      </c>
      <c r="CQ50" s="660">
        <v>740559.06065513357</v>
      </c>
      <c r="CR50" s="660">
        <v>0</v>
      </c>
      <c r="CS50" s="660">
        <v>0</v>
      </c>
      <c r="CT50" s="660">
        <v>1080245.6884027051</v>
      </c>
      <c r="CU50" s="590"/>
      <c r="CV50" s="661">
        <v>3400096</v>
      </c>
      <c r="CW50" s="662" t="s">
        <v>406</v>
      </c>
      <c r="CX50" s="662">
        <v>434073.82713084266</v>
      </c>
      <c r="CY50" s="662">
        <v>946334.8846157036</v>
      </c>
      <c r="CZ50" s="662">
        <v>0</v>
      </c>
      <c r="DA50" s="662">
        <v>0</v>
      </c>
      <c r="DB50" s="662">
        <v>1380408.7117465462</v>
      </c>
      <c r="DD50" s="63">
        <v>773760.45487841428</v>
      </c>
      <c r="DE50" s="63">
        <v>1686893.9452708373</v>
      </c>
      <c r="DF50" s="63">
        <v>2460654.4001492513</v>
      </c>
      <c r="DH50" s="113">
        <v>0.13888912881695806</v>
      </c>
      <c r="DI50" s="63">
        <v>234291.2304652679</v>
      </c>
      <c r="DJ50" s="36">
        <v>1.0646850000000001</v>
      </c>
      <c r="DK50" s="63">
        <v>174612.45109553964</v>
      </c>
      <c r="DM50" s="63">
        <v>461297749</v>
      </c>
      <c r="DO50" s="63">
        <v>461297755</v>
      </c>
      <c r="DT50" s="63"/>
      <c r="DU50" s="593"/>
    </row>
    <row r="51" spans="1:125">
      <c r="A51" s="409"/>
      <c r="B51" s="102">
        <v>3400097</v>
      </c>
      <c r="C51" s="642">
        <v>1942361308</v>
      </c>
      <c r="D51" s="643"/>
      <c r="E51" s="644" t="s">
        <v>40</v>
      </c>
      <c r="F51" s="645"/>
      <c r="G51" s="646"/>
      <c r="H51" s="647">
        <v>43008</v>
      </c>
      <c r="I51" s="648">
        <v>12</v>
      </c>
      <c r="J51" s="649">
        <v>26350212</v>
      </c>
      <c r="K51" s="649"/>
      <c r="L51" s="649"/>
      <c r="M51" s="649">
        <v>26350212</v>
      </c>
      <c r="N51" s="649">
        <v>39595312</v>
      </c>
      <c r="O51" s="649"/>
      <c r="P51" s="649"/>
      <c r="Q51" s="649">
        <v>39595312</v>
      </c>
      <c r="R51" s="649">
        <v>76508985</v>
      </c>
      <c r="S51" s="649"/>
      <c r="T51" s="649"/>
      <c r="U51" s="649">
        <v>76508985</v>
      </c>
      <c r="V51" s="649">
        <v>188869411</v>
      </c>
      <c r="W51" s="649"/>
      <c r="X51" s="649"/>
      <c r="Y51" s="649">
        <v>188869411</v>
      </c>
      <c r="Z51" s="649">
        <v>9054962</v>
      </c>
      <c r="AA51" s="649"/>
      <c r="AB51" s="649"/>
      <c r="AC51" s="649">
        <v>9054962</v>
      </c>
      <c r="AD51" s="649">
        <v>2542850</v>
      </c>
      <c r="AE51" s="649"/>
      <c r="AF51" s="649"/>
      <c r="AG51" s="649">
        <v>2542850</v>
      </c>
      <c r="AH51" s="649">
        <v>19644333</v>
      </c>
      <c r="AI51" s="649"/>
      <c r="AJ51" s="649"/>
      <c r="AK51" s="649">
        <v>19644333</v>
      </c>
      <c r="AL51" s="649">
        <v>5910597</v>
      </c>
      <c r="AM51" s="649"/>
      <c r="AN51" s="649"/>
      <c r="AO51" s="649">
        <v>5910597</v>
      </c>
      <c r="AP51" s="649"/>
      <c r="AQ51" s="649"/>
      <c r="AR51" s="649"/>
      <c r="AS51" s="649">
        <v>0</v>
      </c>
      <c r="AT51" s="649"/>
      <c r="AU51" s="649"/>
      <c r="AV51" s="649"/>
      <c r="AW51" s="649">
        <v>0</v>
      </c>
      <c r="AX51" s="650">
        <v>26350212</v>
      </c>
      <c r="AY51" s="650">
        <v>39595312</v>
      </c>
      <c r="AZ51" s="650">
        <v>76508985</v>
      </c>
      <c r="BA51" s="650">
        <v>188869411</v>
      </c>
      <c r="BB51" s="650">
        <v>9054962</v>
      </c>
      <c r="BC51" s="650">
        <v>2542850</v>
      </c>
      <c r="BD51" s="650">
        <v>19644333</v>
      </c>
      <c r="BE51" s="650">
        <v>5910597</v>
      </c>
      <c r="BF51" s="651">
        <v>0.28082392836104669</v>
      </c>
      <c r="BG51" s="651">
        <v>0.3008805134793836</v>
      </c>
      <c r="BH51" s="651">
        <v>0.29455242715892499</v>
      </c>
      <c r="BI51" s="651">
        <v>0.3444067647740981</v>
      </c>
      <c r="BJ51" s="651">
        <v>0.209643858104688</v>
      </c>
      <c r="BK51" s="651">
        <v>0.24849620388842805</v>
      </c>
      <c r="BL51"/>
      <c r="BM51" s="149">
        <v>0.31551165281237747</v>
      </c>
      <c r="BN51" s="149">
        <v>0.68448834718762253</v>
      </c>
      <c r="BO51" s="653">
        <v>0</v>
      </c>
      <c r="BP51" s="653">
        <v>0</v>
      </c>
      <c r="BQ51"/>
      <c r="BR51" s="654">
        <v>0.30977311556130149</v>
      </c>
      <c r="BS51" s="654">
        <v>0.28765460522352349</v>
      </c>
      <c r="BT51" s="654">
        <v>0.29493980600625247</v>
      </c>
      <c r="BU51" s="654">
        <v>0.28483678397506462</v>
      </c>
      <c r="BV51" s="654">
        <v>0.2149880234438053</v>
      </c>
      <c r="BW51" s="654">
        <v>0.2364895372780669</v>
      </c>
      <c r="BX51" s="655">
        <v>-2.89491872002548E-2</v>
      </c>
      <c r="BY51" s="656">
        <v>1.3225908255860119E-2</v>
      </c>
      <c r="BZ51" s="656">
        <v>-3.8737884732747974E-4</v>
      </c>
      <c r="CA51" s="656">
        <v>5.9569980799033473E-2</v>
      </c>
      <c r="CB51" s="656">
        <v>-5.3441653391173016E-3</v>
      </c>
      <c r="CC51" s="657">
        <v>1.200666661036115E-2</v>
      </c>
      <c r="CD51"/>
      <c r="CE51" s="658">
        <v>1775</v>
      </c>
      <c r="CF51" s="658">
        <v>0</v>
      </c>
      <c r="CG51" s="658">
        <v>0</v>
      </c>
      <c r="CH51" s="658">
        <v>1775</v>
      </c>
      <c r="CI51" s="658">
        <v>898</v>
      </c>
      <c r="CJ51" s="658">
        <v>0</v>
      </c>
      <c r="CK51" s="658">
        <v>0</v>
      </c>
      <c r="CL51" s="658">
        <v>898</v>
      </c>
      <c r="CM51" s="590"/>
      <c r="CN51" s="659">
        <v>3400097</v>
      </c>
      <c r="CO51" s="660" t="s">
        <v>40</v>
      </c>
      <c r="CP51" s="660">
        <v>503173.01251444814</v>
      </c>
      <c r="CQ51" s="660">
        <v>593466.30125764699</v>
      </c>
      <c r="CR51" s="660">
        <v>0</v>
      </c>
      <c r="CS51" s="660">
        <v>0</v>
      </c>
      <c r="CT51" s="660">
        <v>1096639.3137720951</v>
      </c>
      <c r="CU51" s="590"/>
      <c r="CV51" s="661">
        <v>3400097</v>
      </c>
      <c r="CW51" s="662" t="s">
        <v>40</v>
      </c>
      <c r="CX51" s="662">
        <v>642987.44021625177</v>
      </c>
      <c r="CY51" s="662">
        <v>758370.12003759702</v>
      </c>
      <c r="CZ51" s="662">
        <v>0</v>
      </c>
      <c r="DA51" s="662">
        <v>0</v>
      </c>
      <c r="DB51" s="662">
        <v>1401357.5602538488</v>
      </c>
      <c r="DD51" s="63">
        <v>1146160.4527306999</v>
      </c>
      <c r="DE51" s="63">
        <v>1351836.421295244</v>
      </c>
      <c r="DF51" s="63">
        <v>2497996.8740259437</v>
      </c>
      <c r="DH51" s="113">
        <v>0.14927517176780927</v>
      </c>
      <c r="DI51" s="63">
        <v>201795.61399082813</v>
      </c>
      <c r="DJ51" s="36">
        <v>1.0572919999999999</v>
      </c>
      <c r="DK51" s="63">
        <v>149349.82181531342</v>
      </c>
      <c r="DM51" s="63">
        <v>368476662</v>
      </c>
      <c r="DO51" s="63">
        <v>368476668</v>
      </c>
      <c r="DT51" s="63"/>
      <c r="DU51" s="593"/>
    </row>
    <row r="52" spans="1:125">
      <c r="A52" s="409"/>
      <c r="B52" s="102">
        <v>3400098</v>
      </c>
      <c r="C52" s="642">
        <v>1497792550</v>
      </c>
      <c r="D52" s="643"/>
      <c r="E52" s="644" t="s">
        <v>407</v>
      </c>
      <c r="F52" s="645"/>
      <c r="G52" s="646"/>
      <c r="H52" s="647">
        <v>43100</v>
      </c>
      <c r="I52" s="648">
        <v>12</v>
      </c>
      <c r="J52" s="649">
        <v>170739859</v>
      </c>
      <c r="K52" s="649"/>
      <c r="L52" s="649">
        <v>6700626</v>
      </c>
      <c r="M52" s="649">
        <v>177440485</v>
      </c>
      <c r="N52" s="649">
        <v>103122144</v>
      </c>
      <c r="O52" s="649"/>
      <c r="P52" s="649"/>
      <c r="Q52" s="649">
        <v>103122144</v>
      </c>
      <c r="R52" s="649">
        <v>740959872</v>
      </c>
      <c r="S52" s="649"/>
      <c r="T52" s="649">
        <v>21143177</v>
      </c>
      <c r="U52" s="649">
        <v>762103049</v>
      </c>
      <c r="V52" s="649">
        <v>825256607</v>
      </c>
      <c r="W52" s="649"/>
      <c r="X52" s="649"/>
      <c r="Y52" s="649">
        <v>825256607</v>
      </c>
      <c r="Z52" s="649">
        <v>25887436</v>
      </c>
      <c r="AA52" s="649"/>
      <c r="AB52" s="649">
        <v>2056326</v>
      </c>
      <c r="AC52" s="649">
        <v>27943762</v>
      </c>
      <c r="AD52" s="649">
        <v>7075160</v>
      </c>
      <c r="AE52" s="649"/>
      <c r="AF52" s="649">
        <v>599987</v>
      </c>
      <c r="AG52" s="649">
        <v>7675147</v>
      </c>
      <c r="AH52" s="649">
        <v>38781033</v>
      </c>
      <c r="AI52" s="649"/>
      <c r="AJ52" s="649"/>
      <c r="AK52" s="649">
        <v>38781033</v>
      </c>
      <c r="AL52" s="649">
        <v>4409295</v>
      </c>
      <c r="AM52" s="649"/>
      <c r="AN52" s="649"/>
      <c r="AO52" s="649">
        <v>4409295</v>
      </c>
      <c r="AP52" s="649"/>
      <c r="AQ52" s="649"/>
      <c r="AR52" s="649"/>
      <c r="AS52" s="649">
        <v>0</v>
      </c>
      <c r="AT52" s="649"/>
      <c r="AU52" s="649"/>
      <c r="AV52" s="649"/>
      <c r="AW52" s="649">
        <v>0</v>
      </c>
      <c r="AX52" s="650">
        <v>177440485</v>
      </c>
      <c r="AY52" s="650">
        <v>103122144</v>
      </c>
      <c r="AZ52" s="650">
        <v>762103049</v>
      </c>
      <c r="BA52" s="650">
        <v>825256607</v>
      </c>
      <c r="BB52" s="650">
        <v>27943762</v>
      </c>
      <c r="BC52" s="650">
        <v>7675147</v>
      </c>
      <c r="BD52" s="650">
        <v>38781033</v>
      </c>
      <c r="BE52" s="650">
        <v>4409295</v>
      </c>
      <c r="BF52" s="651">
        <v>0.27466405561284124</v>
      </c>
      <c r="BG52" s="651">
        <v>0.11369720347573001</v>
      </c>
      <c r="BH52" s="651">
        <v>0.18110871678211976</v>
      </c>
      <c r="BI52" s="651">
        <v>0.23283004212203329</v>
      </c>
      <c r="BJ52" s="651">
        <v>0.12495767149913893</v>
      </c>
      <c r="BK52" s="651">
        <v>0.17674799024878329</v>
      </c>
      <c r="BL52"/>
      <c r="BM52" s="149">
        <v>0.41879127541718186</v>
      </c>
      <c r="BN52" s="149">
        <v>0.58120872458281814</v>
      </c>
      <c r="BO52" s="653">
        <v>0</v>
      </c>
      <c r="BP52" s="653">
        <v>0</v>
      </c>
      <c r="BQ52"/>
      <c r="BR52" s="654">
        <v>0.27026010309527004</v>
      </c>
      <c r="BS52" s="654">
        <v>0.11925846736711458</v>
      </c>
      <c r="BT52" s="654">
        <v>0.18307040122446994</v>
      </c>
      <c r="BU52" s="654">
        <v>0.24927368446495254</v>
      </c>
      <c r="BV52" s="654">
        <v>0.12939193514965655</v>
      </c>
      <c r="BW52" s="654">
        <v>0.18453660435360372</v>
      </c>
      <c r="BX52" s="655">
        <v>4.4039525175711969E-3</v>
      </c>
      <c r="BY52" s="656">
        <v>-5.5612638913845741E-3</v>
      </c>
      <c r="BZ52" s="656">
        <v>-1.9616844423501756E-3</v>
      </c>
      <c r="CA52" s="656">
        <v>-1.6443642342919257E-2</v>
      </c>
      <c r="CB52" s="656">
        <v>-4.4342636505176197E-3</v>
      </c>
      <c r="CC52" s="657">
        <v>-7.7886141048204294E-3</v>
      </c>
      <c r="CD52"/>
      <c r="CE52" s="658">
        <v>4795</v>
      </c>
      <c r="CF52" s="658">
        <v>0</v>
      </c>
      <c r="CG52" s="658">
        <v>0</v>
      </c>
      <c r="CH52" s="658">
        <v>4795</v>
      </c>
      <c r="CI52" s="658">
        <v>1180</v>
      </c>
      <c r="CJ52" s="658">
        <v>0</v>
      </c>
      <c r="CK52" s="658">
        <v>0</v>
      </c>
      <c r="CL52" s="658">
        <v>1180</v>
      </c>
      <c r="CM52" s="590"/>
      <c r="CN52" s="659">
        <v>3400098</v>
      </c>
      <c r="CO52" s="660" t="s">
        <v>407</v>
      </c>
      <c r="CP52" s="660">
        <v>2368309.5005160794</v>
      </c>
      <c r="CQ52" s="660">
        <v>1533067.6032625658</v>
      </c>
      <c r="CR52" s="660">
        <v>0</v>
      </c>
      <c r="CS52" s="660">
        <v>0</v>
      </c>
      <c r="CT52" s="660">
        <v>3901377.1037786454</v>
      </c>
      <c r="CU52" s="590"/>
      <c r="CV52" s="661">
        <v>3400098</v>
      </c>
      <c r="CW52" s="662" t="s">
        <v>407</v>
      </c>
      <c r="CX52" s="662">
        <v>0</v>
      </c>
      <c r="CY52" s="662">
        <v>0</v>
      </c>
      <c r="CZ52" s="662">
        <v>0</v>
      </c>
      <c r="DA52" s="662">
        <v>0</v>
      </c>
      <c r="DB52" s="662">
        <v>0</v>
      </c>
      <c r="DD52" s="63">
        <v>2368309.5005160794</v>
      </c>
      <c r="DE52" s="63">
        <v>1533067.6032625658</v>
      </c>
      <c r="DF52" s="63">
        <v>3901377.1037786454</v>
      </c>
      <c r="DH52" s="113">
        <v>4.2757984162935948E-2</v>
      </c>
      <c r="DI52" s="63">
        <v>65550.880301010955</v>
      </c>
      <c r="DJ52" s="36">
        <v>1.0518130000000001</v>
      </c>
      <c r="DK52" s="63">
        <v>48263.087643433071</v>
      </c>
      <c r="DM52" s="63">
        <v>1946731522</v>
      </c>
      <c r="DO52" s="63">
        <v>1946731528</v>
      </c>
      <c r="DT52" s="63"/>
      <c r="DU52" s="593"/>
    </row>
    <row r="53" spans="1:125">
      <c r="A53" s="409"/>
      <c r="B53" s="102">
        <v>3400099</v>
      </c>
      <c r="C53" s="642">
        <v>1467441394</v>
      </c>
      <c r="D53" s="643"/>
      <c r="E53" s="644" t="s">
        <v>408</v>
      </c>
      <c r="F53" s="645"/>
      <c r="G53" s="646"/>
      <c r="H53" s="647">
        <v>43008</v>
      </c>
      <c r="I53" s="648">
        <v>12</v>
      </c>
      <c r="J53" s="649">
        <v>26671614</v>
      </c>
      <c r="K53" s="649">
        <v>6776958</v>
      </c>
      <c r="L53" s="649"/>
      <c r="M53" s="649">
        <v>33448572</v>
      </c>
      <c r="N53" s="649">
        <v>27212424</v>
      </c>
      <c r="O53" s="649"/>
      <c r="P53" s="649"/>
      <c r="Q53" s="649">
        <v>27212424</v>
      </c>
      <c r="R53" s="649">
        <v>81961736</v>
      </c>
      <c r="S53" s="649">
        <v>12316760</v>
      </c>
      <c r="T53" s="649"/>
      <c r="U53" s="649">
        <v>94278496</v>
      </c>
      <c r="V53" s="649">
        <v>118700654</v>
      </c>
      <c r="W53" s="649"/>
      <c r="X53" s="649"/>
      <c r="Y53" s="649">
        <v>118700654</v>
      </c>
      <c r="Z53" s="649">
        <v>12917412</v>
      </c>
      <c r="AA53" s="649">
        <v>54604</v>
      </c>
      <c r="AB53" s="649"/>
      <c r="AC53" s="649">
        <v>12972016</v>
      </c>
      <c r="AD53" s="649">
        <v>4397700</v>
      </c>
      <c r="AE53" s="649">
        <v>18515</v>
      </c>
      <c r="AF53" s="649"/>
      <c r="AG53" s="649">
        <v>4416215</v>
      </c>
      <c r="AH53" s="649">
        <v>20469705</v>
      </c>
      <c r="AI53" s="649"/>
      <c r="AJ53" s="649"/>
      <c r="AK53" s="649">
        <v>20469705</v>
      </c>
      <c r="AL53" s="649">
        <v>4263508</v>
      </c>
      <c r="AM53" s="649"/>
      <c r="AN53" s="649"/>
      <c r="AO53" s="649">
        <v>4263508</v>
      </c>
      <c r="AP53" s="649"/>
      <c r="AQ53" s="649"/>
      <c r="AR53" s="649"/>
      <c r="AS53" s="649">
        <v>0</v>
      </c>
      <c r="AT53" s="649"/>
      <c r="AU53" s="649"/>
      <c r="AV53" s="649"/>
      <c r="AW53" s="649">
        <v>0</v>
      </c>
      <c r="AX53" s="650">
        <v>33448572</v>
      </c>
      <c r="AY53" s="650">
        <v>27212424</v>
      </c>
      <c r="AZ53" s="650">
        <v>94278496</v>
      </c>
      <c r="BA53" s="650">
        <v>118700654</v>
      </c>
      <c r="BB53" s="650">
        <v>12972016</v>
      </c>
      <c r="BC53" s="650">
        <v>4416215</v>
      </c>
      <c r="BD53" s="650">
        <v>20469705</v>
      </c>
      <c r="BE53" s="650">
        <v>4263508</v>
      </c>
      <c r="BF53" s="651">
        <v>0.34044168616504944</v>
      </c>
      <c r="BG53" s="651">
        <v>0.2082838028198257</v>
      </c>
      <c r="BH53" s="651">
        <v>0.25954773679261306</v>
      </c>
      <c r="BI53" s="651">
        <v>0.35478474327804294</v>
      </c>
      <c r="BJ53" s="651">
        <v>0.22925251953540204</v>
      </c>
      <c r="BK53" s="651">
        <v>0.28482128884447139</v>
      </c>
      <c r="BL53"/>
      <c r="BM53" s="149">
        <v>0.38789917540428021</v>
      </c>
      <c r="BN53" s="149">
        <v>0.61210082459571979</v>
      </c>
      <c r="BO53" s="653">
        <v>0</v>
      </c>
      <c r="BP53" s="653">
        <v>0</v>
      </c>
      <c r="BQ53"/>
      <c r="BR53" s="654">
        <v>0.34727881661815485</v>
      </c>
      <c r="BS53" s="654">
        <v>0.20854819289397242</v>
      </c>
      <c r="BT53" s="654">
        <v>0.26068388577370094</v>
      </c>
      <c r="BU53" s="654">
        <v>0.37216230860861343</v>
      </c>
      <c r="BV53" s="654">
        <v>0.23303148213622377</v>
      </c>
      <c r="BW53" s="654">
        <v>0.29347357119834017</v>
      </c>
      <c r="BX53" s="655">
        <v>-6.8371304531054111E-3</v>
      </c>
      <c r="BY53" s="656">
        <v>-2.6439007414671978E-4</v>
      </c>
      <c r="BZ53" s="656">
        <v>-1.1361489810878811E-3</v>
      </c>
      <c r="CA53" s="656">
        <v>-1.7377565330570499E-2</v>
      </c>
      <c r="CB53" s="656">
        <v>-3.7789626008217225E-3</v>
      </c>
      <c r="CC53" s="657">
        <v>-8.6522823538687788E-3</v>
      </c>
      <c r="CD53"/>
      <c r="CE53" s="658">
        <v>2742</v>
      </c>
      <c r="CF53" s="658">
        <v>15</v>
      </c>
      <c r="CG53" s="658">
        <v>0</v>
      </c>
      <c r="CH53" s="658">
        <v>2757</v>
      </c>
      <c r="CI53" s="658">
        <v>894</v>
      </c>
      <c r="CJ53" s="658">
        <v>3</v>
      </c>
      <c r="CK53" s="658">
        <v>0</v>
      </c>
      <c r="CL53" s="658">
        <v>897</v>
      </c>
      <c r="CM53" s="590"/>
      <c r="CN53" s="659">
        <v>3400099</v>
      </c>
      <c r="CO53" s="660" t="s">
        <v>408</v>
      </c>
      <c r="CP53" s="660">
        <v>490694.93381863151</v>
      </c>
      <c r="CQ53" s="660">
        <v>399903.60803972383</v>
      </c>
      <c r="CR53" s="660">
        <v>0</v>
      </c>
      <c r="CS53" s="660">
        <v>0</v>
      </c>
      <c r="CT53" s="660">
        <v>890598.54185835528</v>
      </c>
      <c r="CU53" s="590"/>
      <c r="CV53" s="661">
        <v>3400099</v>
      </c>
      <c r="CW53" s="662" t="s">
        <v>408</v>
      </c>
      <c r="CX53" s="662">
        <v>0</v>
      </c>
      <c r="CY53" s="662">
        <v>0</v>
      </c>
      <c r="CZ53" s="662">
        <v>0</v>
      </c>
      <c r="DA53" s="662">
        <v>0</v>
      </c>
      <c r="DB53" s="662">
        <v>0</v>
      </c>
      <c r="DD53" s="63">
        <v>490694.93381863151</v>
      </c>
      <c r="DE53" s="63">
        <v>399903.60803972383</v>
      </c>
      <c r="DF53" s="63">
        <v>890598.54185835528</v>
      </c>
      <c r="DH53" s="113">
        <v>0.15667505401209389</v>
      </c>
      <c r="DI53" s="63">
        <v>62654.919389254952</v>
      </c>
      <c r="DJ53" s="36">
        <v>1.0572919999999999</v>
      </c>
      <c r="DK53" s="63">
        <v>46371.181521632898</v>
      </c>
      <c r="DM53" s="63">
        <v>315761590</v>
      </c>
      <c r="DO53" s="63">
        <v>315761596</v>
      </c>
      <c r="DT53" s="63"/>
      <c r="DU53" s="593"/>
    </row>
    <row r="54" spans="1:125">
      <c r="A54" s="409"/>
      <c r="B54" s="102">
        <v>3400106</v>
      </c>
      <c r="C54" s="642">
        <v>1134194178</v>
      </c>
      <c r="D54" s="643"/>
      <c r="E54" s="644" t="s">
        <v>41</v>
      </c>
      <c r="F54" s="645"/>
      <c r="G54" s="646"/>
      <c r="H54" s="647" t="s">
        <v>640</v>
      </c>
      <c r="I54" s="648">
        <v>12</v>
      </c>
      <c r="J54" s="649">
        <v>4641584</v>
      </c>
      <c r="K54" s="649">
        <v>0</v>
      </c>
      <c r="L54" s="649">
        <v>0</v>
      </c>
      <c r="M54" s="649">
        <v>4641584</v>
      </c>
      <c r="N54" s="649">
        <v>5216038</v>
      </c>
      <c r="O54" s="649">
        <v>0</v>
      </c>
      <c r="P54" s="649">
        <v>0</v>
      </c>
      <c r="Q54" s="649">
        <v>5216038</v>
      </c>
      <c r="R54" s="649">
        <v>11360393</v>
      </c>
      <c r="S54" s="649">
        <v>0</v>
      </c>
      <c r="T54" s="649">
        <v>0</v>
      </c>
      <c r="U54" s="649">
        <v>11360393</v>
      </c>
      <c r="V54" s="649">
        <v>32371773</v>
      </c>
      <c r="W54" s="649">
        <v>0</v>
      </c>
      <c r="X54" s="649">
        <v>0</v>
      </c>
      <c r="Y54" s="649">
        <v>32371773</v>
      </c>
      <c r="Z54" s="649">
        <v>1363012</v>
      </c>
      <c r="AA54" s="649">
        <v>0</v>
      </c>
      <c r="AB54" s="649">
        <v>0</v>
      </c>
      <c r="AC54" s="649">
        <v>1363012</v>
      </c>
      <c r="AD54" s="649">
        <v>605831</v>
      </c>
      <c r="AE54" s="649">
        <v>0</v>
      </c>
      <c r="AF54" s="649">
        <v>0</v>
      </c>
      <c r="AG54" s="649">
        <v>605831</v>
      </c>
      <c r="AH54" s="649">
        <v>5962353</v>
      </c>
      <c r="AI54" s="649">
        <v>0</v>
      </c>
      <c r="AJ54" s="649">
        <v>0</v>
      </c>
      <c r="AK54" s="649">
        <v>5962353</v>
      </c>
      <c r="AL54" s="649">
        <v>809110</v>
      </c>
      <c r="AM54" s="649">
        <v>0</v>
      </c>
      <c r="AN54" s="649">
        <v>0</v>
      </c>
      <c r="AO54" s="649">
        <v>809110</v>
      </c>
      <c r="AP54" s="649"/>
      <c r="AQ54" s="649"/>
      <c r="AR54" s="649"/>
      <c r="AS54" s="649">
        <v>0</v>
      </c>
      <c r="AT54" s="649"/>
      <c r="AU54" s="649"/>
      <c r="AV54" s="649"/>
      <c r="AW54" s="649">
        <v>0</v>
      </c>
      <c r="AX54" s="650">
        <v>4641584</v>
      </c>
      <c r="AY54" s="650">
        <v>5216038</v>
      </c>
      <c r="AZ54" s="650">
        <v>11360393</v>
      </c>
      <c r="BA54" s="650">
        <v>32371773</v>
      </c>
      <c r="BB54" s="650">
        <v>1363012</v>
      </c>
      <c r="BC54" s="650">
        <v>605831</v>
      </c>
      <c r="BD54" s="650">
        <v>5962353</v>
      </c>
      <c r="BE54" s="650">
        <v>809110</v>
      </c>
      <c r="BF54" s="651">
        <v>0.44447957904992769</v>
      </c>
      <c r="BG54" s="651">
        <v>0.13570313599345762</v>
      </c>
      <c r="BH54" s="651">
        <v>0.19315638196868007</v>
      </c>
      <c r="BI54" s="651">
        <v>0.4085760061293654</v>
      </c>
      <c r="BJ54" s="651">
        <v>0.16112920351937474</v>
      </c>
      <c r="BK54" s="651">
        <v>0.22540895870558983</v>
      </c>
      <c r="BL54"/>
      <c r="BM54" s="149">
        <v>0.1860674519290165</v>
      </c>
      <c r="BN54" s="149">
        <v>0.81393254807098347</v>
      </c>
      <c r="BO54" s="653">
        <v>0</v>
      </c>
      <c r="BP54" s="653">
        <v>0</v>
      </c>
      <c r="BQ54"/>
      <c r="BR54" s="654">
        <v>0.19650864928187264</v>
      </c>
      <c r="BS54" s="654">
        <v>0.11547842509999434</v>
      </c>
      <c r="BT54" s="654">
        <v>0.1338883640526819</v>
      </c>
      <c r="BU54" s="654">
        <v>0.23890116952672261</v>
      </c>
      <c r="BV54" s="654">
        <v>0.12123565812045926</v>
      </c>
      <c r="BW54" s="654">
        <v>0.16241406210636006</v>
      </c>
      <c r="BX54" s="655">
        <v>0.24797092976805504</v>
      </c>
      <c r="BY54" s="656">
        <v>2.0224710893463282E-2</v>
      </c>
      <c r="BZ54" s="656">
        <v>5.9268017915998172E-2</v>
      </c>
      <c r="CA54" s="656">
        <v>0.16967483660264279</v>
      </c>
      <c r="CB54" s="656">
        <v>3.9893545398915473E-2</v>
      </c>
      <c r="CC54" s="657">
        <v>6.2994896599229772E-2</v>
      </c>
      <c r="CD54"/>
      <c r="CE54" s="658">
        <v>0</v>
      </c>
      <c r="CF54" s="658">
        <v>0</v>
      </c>
      <c r="CG54" s="658">
        <v>0</v>
      </c>
      <c r="CH54" s="658">
        <v>0</v>
      </c>
      <c r="CI54" s="658">
        <v>0</v>
      </c>
      <c r="CJ54" s="658">
        <v>0</v>
      </c>
      <c r="CK54" s="658">
        <v>0</v>
      </c>
      <c r="CL54" s="658">
        <v>0</v>
      </c>
      <c r="CM54" s="590"/>
      <c r="CN54" s="659">
        <v>3400106</v>
      </c>
      <c r="CO54" s="660" t="s">
        <v>41</v>
      </c>
      <c r="CP54" s="660">
        <v>212347.03453274307</v>
      </c>
      <c r="CQ54" s="660">
        <v>184802.70087021167</v>
      </c>
      <c r="CR54" s="660">
        <v>0</v>
      </c>
      <c r="CS54" s="660">
        <v>0</v>
      </c>
      <c r="CT54" s="660">
        <v>397149.73540295474</v>
      </c>
      <c r="CU54" s="590"/>
      <c r="CV54" s="661">
        <v>3400106</v>
      </c>
      <c r="CW54" s="662" t="s">
        <v>41</v>
      </c>
      <c r="CX54" s="662">
        <v>271350.95240784594</v>
      </c>
      <c r="CY54" s="662">
        <v>236152.9983172043</v>
      </c>
      <c r="CZ54" s="662">
        <v>0</v>
      </c>
      <c r="DA54" s="662">
        <v>0</v>
      </c>
      <c r="DB54" s="662">
        <v>507503.95072505024</v>
      </c>
      <c r="DD54" s="63">
        <v>483697.98694058903</v>
      </c>
      <c r="DE54" s="63">
        <v>420955.699187416</v>
      </c>
      <c r="DF54" s="63">
        <v>904653.68612800504</v>
      </c>
      <c r="DH54" s="113">
        <v>0.15511965211909884</v>
      </c>
      <c r="DI54" s="63">
        <v>65298.501615503985</v>
      </c>
      <c r="DJ54" s="36">
        <v>1</v>
      </c>
      <c r="DK54" s="63">
        <v>45708.951130852787</v>
      </c>
      <c r="DM54" s="63">
        <v>62330094</v>
      </c>
      <c r="DO54" s="63">
        <v>62330100</v>
      </c>
      <c r="DT54" s="63"/>
      <c r="DU54" s="593"/>
    </row>
    <row r="55" spans="1:125">
      <c r="A55" s="409"/>
      <c r="B55" s="102">
        <v>3400107</v>
      </c>
      <c r="C55" s="642">
        <v>1699757393</v>
      </c>
      <c r="D55" s="643"/>
      <c r="E55" s="644" t="s">
        <v>409</v>
      </c>
      <c r="F55" s="645"/>
      <c r="G55" s="646"/>
      <c r="H55" s="647">
        <v>43008</v>
      </c>
      <c r="I55" s="648">
        <v>12</v>
      </c>
      <c r="J55" s="649">
        <v>35481157</v>
      </c>
      <c r="K55" s="649"/>
      <c r="L55" s="649">
        <v>2325425</v>
      </c>
      <c r="M55" s="649">
        <v>37806582</v>
      </c>
      <c r="N55" s="649">
        <v>25848785</v>
      </c>
      <c r="O55" s="649"/>
      <c r="P55" s="649"/>
      <c r="Q55" s="649">
        <v>25848785</v>
      </c>
      <c r="R55" s="649">
        <v>107191736</v>
      </c>
      <c r="S55" s="649"/>
      <c r="T55" s="649">
        <v>1429967</v>
      </c>
      <c r="U55" s="649">
        <v>108621703</v>
      </c>
      <c r="V55" s="649">
        <v>146369961</v>
      </c>
      <c r="W55" s="649"/>
      <c r="X55" s="649"/>
      <c r="Y55" s="649">
        <v>146369961</v>
      </c>
      <c r="Z55" s="649">
        <v>16652483</v>
      </c>
      <c r="AA55" s="649"/>
      <c r="AB55" s="649"/>
      <c r="AC55" s="649">
        <v>16652483</v>
      </c>
      <c r="AD55" s="649">
        <v>6805492</v>
      </c>
      <c r="AE55" s="649"/>
      <c r="AF55" s="649"/>
      <c r="AG55" s="649">
        <v>6805492</v>
      </c>
      <c r="AH55" s="649">
        <v>24910930</v>
      </c>
      <c r="AI55" s="649"/>
      <c r="AJ55" s="649"/>
      <c r="AK55" s="649">
        <v>24910930</v>
      </c>
      <c r="AL55" s="649">
        <v>4086545</v>
      </c>
      <c r="AM55" s="649"/>
      <c r="AN55" s="649"/>
      <c r="AO55" s="649">
        <v>4086545</v>
      </c>
      <c r="AP55" s="649"/>
      <c r="AQ55" s="649"/>
      <c r="AR55" s="649"/>
      <c r="AS55" s="649">
        <v>0</v>
      </c>
      <c r="AT55" s="649"/>
      <c r="AU55" s="649"/>
      <c r="AV55" s="649"/>
      <c r="AW55" s="649">
        <v>0</v>
      </c>
      <c r="AX55" s="650">
        <v>37806582</v>
      </c>
      <c r="AY55" s="650">
        <v>25848785</v>
      </c>
      <c r="AZ55" s="650">
        <v>108621703</v>
      </c>
      <c r="BA55" s="650">
        <v>146369961</v>
      </c>
      <c r="BB55" s="650">
        <v>16652483</v>
      </c>
      <c r="BC55" s="650">
        <v>6805492</v>
      </c>
      <c r="BD55" s="650">
        <v>24910930</v>
      </c>
      <c r="BE55" s="650">
        <v>4086545</v>
      </c>
      <c r="BF55" s="651">
        <v>0.40867731256654038</v>
      </c>
      <c r="BG55" s="651">
        <v>0.16404626402948425</v>
      </c>
      <c r="BH55" s="651">
        <v>0.26205829150748522</v>
      </c>
      <c r="BI55" s="651">
        <v>0.34805734909164515</v>
      </c>
      <c r="BJ55" s="651">
        <v>0.17659897443027944</v>
      </c>
      <c r="BK55" s="651">
        <v>0.24963705088022015</v>
      </c>
      <c r="BL55"/>
      <c r="BM55" s="149">
        <v>0.400652444013681</v>
      </c>
      <c r="BN55" s="149">
        <v>0.59934755598631906</v>
      </c>
      <c r="BO55" s="653">
        <v>0</v>
      </c>
      <c r="BP55" s="653">
        <v>0</v>
      </c>
      <c r="BQ55"/>
      <c r="BR55" s="654">
        <v>0.43608596186955473</v>
      </c>
      <c r="BS55" s="654">
        <v>0.17826984414250069</v>
      </c>
      <c r="BT55" s="654">
        <v>0.27904763391771059</v>
      </c>
      <c r="BU55" s="654">
        <v>0.36786081673506216</v>
      </c>
      <c r="BV55" s="654">
        <v>0.18484893962680529</v>
      </c>
      <c r="BW55" s="654">
        <v>0.26012188657906543</v>
      </c>
      <c r="BX55" s="655">
        <v>-2.7408649303014343E-2</v>
      </c>
      <c r="BY55" s="656">
        <v>-1.4223580113016443E-2</v>
      </c>
      <c r="BZ55" s="656">
        <v>-1.6989342410225372E-2</v>
      </c>
      <c r="CA55" s="656">
        <v>-1.9803467643417005E-2</v>
      </c>
      <c r="CB55" s="656">
        <v>-8.2499651965258491E-3</v>
      </c>
      <c r="CC55" s="657">
        <v>-1.0484835698845285E-2</v>
      </c>
      <c r="CD55"/>
      <c r="CE55" s="658">
        <v>3318</v>
      </c>
      <c r="CF55" s="658">
        <v>0</v>
      </c>
      <c r="CG55" s="658">
        <v>220</v>
      </c>
      <c r="CH55" s="658">
        <v>3538</v>
      </c>
      <c r="CI55" s="658">
        <v>1048</v>
      </c>
      <c r="CJ55" s="658">
        <v>0</v>
      </c>
      <c r="CK55" s="658">
        <v>18</v>
      </c>
      <c r="CL55" s="658">
        <v>1066</v>
      </c>
      <c r="CM55" s="590"/>
      <c r="CN55" s="659">
        <v>3400107</v>
      </c>
      <c r="CO55" s="660" t="s">
        <v>409</v>
      </c>
      <c r="CP55" s="660">
        <v>558044.71448270686</v>
      </c>
      <c r="CQ55" s="660">
        <v>445239.02062645147</v>
      </c>
      <c r="CR55" s="660">
        <v>0</v>
      </c>
      <c r="CS55" s="660">
        <v>0</v>
      </c>
      <c r="CT55" s="660">
        <v>1003283.7351091583</v>
      </c>
      <c r="CU55" s="590"/>
      <c r="CV55" s="661">
        <v>3400107</v>
      </c>
      <c r="CW55" s="662" t="s">
        <v>409</v>
      </c>
      <c r="CX55" s="662">
        <v>0</v>
      </c>
      <c r="CY55" s="662">
        <v>0</v>
      </c>
      <c r="CZ55" s="662">
        <v>0</v>
      </c>
      <c r="DA55" s="662">
        <v>0</v>
      </c>
      <c r="DB55" s="662">
        <v>0</v>
      </c>
      <c r="DD55" s="63">
        <v>558044.71448270686</v>
      </c>
      <c r="DE55" s="63">
        <v>445239.02062645147</v>
      </c>
      <c r="DF55" s="63">
        <v>1003283.7351091583</v>
      </c>
      <c r="DH55" s="113">
        <v>0.15809427793221228</v>
      </c>
      <c r="DI55" s="63">
        <v>70389.741473184215</v>
      </c>
      <c r="DJ55" s="36">
        <v>1.0572919999999999</v>
      </c>
      <c r="DK55" s="63">
        <v>52095.757379166105</v>
      </c>
      <c r="DM55" s="63">
        <v>371102481</v>
      </c>
      <c r="DO55" s="63">
        <v>371102487</v>
      </c>
      <c r="DT55" s="63"/>
      <c r="DU55" s="593"/>
    </row>
    <row r="56" spans="1:125">
      <c r="A56" s="409"/>
      <c r="B56" s="102">
        <v>3400109</v>
      </c>
      <c r="C56" s="642">
        <v>1245211168</v>
      </c>
      <c r="D56" s="643"/>
      <c r="E56" s="644" t="s">
        <v>275</v>
      </c>
      <c r="F56" s="645"/>
      <c r="G56" s="646"/>
      <c r="H56" s="647">
        <v>43100</v>
      </c>
      <c r="I56" s="648">
        <v>12</v>
      </c>
      <c r="J56" s="649">
        <v>51309180</v>
      </c>
      <c r="K56" s="649"/>
      <c r="L56" s="649"/>
      <c r="M56" s="649">
        <v>51309180</v>
      </c>
      <c r="N56" s="649">
        <v>57439884</v>
      </c>
      <c r="O56" s="649"/>
      <c r="P56" s="649"/>
      <c r="Q56" s="649">
        <v>57439884</v>
      </c>
      <c r="R56" s="649">
        <v>122273527</v>
      </c>
      <c r="S56" s="649"/>
      <c r="T56" s="649"/>
      <c r="U56" s="649">
        <v>122273527</v>
      </c>
      <c r="V56" s="649">
        <v>205142050</v>
      </c>
      <c r="W56" s="649"/>
      <c r="X56" s="649"/>
      <c r="Y56" s="649">
        <v>205142050</v>
      </c>
      <c r="Z56" s="649">
        <v>13769566</v>
      </c>
      <c r="AA56" s="649"/>
      <c r="AB56" s="649"/>
      <c r="AC56" s="649">
        <v>13769566</v>
      </c>
      <c r="AD56" s="649">
        <v>5640266</v>
      </c>
      <c r="AE56" s="649"/>
      <c r="AF56" s="649"/>
      <c r="AG56" s="649">
        <v>5640266</v>
      </c>
      <c r="AH56" s="649">
        <v>22039139</v>
      </c>
      <c r="AI56" s="649"/>
      <c r="AJ56" s="649"/>
      <c r="AK56" s="649">
        <v>22039139</v>
      </c>
      <c r="AL56" s="649">
        <v>6376503</v>
      </c>
      <c r="AM56" s="649"/>
      <c r="AN56" s="649"/>
      <c r="AO56" s="649">
        <v>6376503</v>
      </c>
      <c r="AP56" s="649"/>
      <c r="AQ56" s="649"/>
      <c r="AR56" s="649"/>
      <c r="AS56" s="649">
        <v>0</v>
      </c>
      <c r="AT56" s="649"/>
      <c r="AU56" s="649"/>
      <c r="AV56" s="649"/>
      <c r="AW56" s="649">
        <v>0</v>
      </c>
      <c r="AX56" s="650">
        <v>51309180</v>
      </c>
      <c r="AY56" s="650">
        <v>57439884</v>
      </c>
      <c r="AZ56" s="650">
        <v>122273527</v>
      </c>
      <c r="BA56" s="650">
        <v>205142050</v>
      </c>
      <c r="BB56" s="650">
        <v>13769566</v>
      </c>
      <c r="BC56" s="650">
        <v>5640266</v>
      </c>
      <c r="BD56" s="650">
        <v>22039139</v>
      </c>
      <c r="BE56" s="650">
        <v>6376503</v>
      </c>
      <c r="BF56" s="651">
        <v>0.40961828426545904</v>
      </c>
      <c r="BG56" s="651">
        <v>0.28932632077868375</v>
      </c>
      <c r="BH56" s="651">
        <v>0.33558233954564959</v>
      </c>
      <c r="BI56" s="651">
        <v>0.41962623683865763</v>
      </c>
      <c r="BJ56" s="651">
        <v>0.28000053621380894</v>
      </c>
      <c r="BK56" s="651">
        <v>0.33214383077442894</v>
      </c>
      <c r="BL56"/>
      <c r="BM56" s="149">
        <v>0.38453124736010419</v>
      </c>
      <c r="BN56" s="149">
        <v>0.61546875263989576</v>
      </c>
      <c r="BO56" s="653">
        <v>0</v>
      </c>
      <c r="BP56" s="653">
        <v>0</v>
      </c>
      <c r="BQ56"/>
      <c r="BR56" s="654">
        <v>0.44187526740023714</v>
      </c>
      <c r="BS56" s="654">
        <v>0.27077583709377878</v>
      </c>
      <c r="BT56" s="654">
        <v>0.34268895331490329</v>
      </c>
      <c r="BU56" s="654">
        <v>0.39487110569499539</v>
      </c>
      <c r="BV56" s="654">
        <v>0.26435560418350112</v>
      </c>
      <c r="BW56" s="654">
        <v>0.31652981809811653</v>
      </c>
      <c r="BX56" s="655">
        <v>-3.2256983134778094E-2</v>
      </c>
      <c r="BY56" s="656">
        <v>1.8550483684904973E-2</v>
      </c>
      <c r="BZ56" s="656">
        <v>-7.1066137692537001E-3</v>
      </c>
      <c r="CA56" s="656">
        <v>2.4755131143662235E-2</v>
      </c>
      <c r="CB56" s="656">
        <v>1.5644932030307812E-2</v>
      </c>
      <c r="CC56" s="657">
        <v>1.5614012676312405E-2</v>
      </c>
      <c r="CD56"/>
      <c r="CE56" s="658">
        <v>2896</v>
      </c>
      <c r="CF56" s="658">
        <v>0</v>
      </c>
      <c r="CG56" s="658">
        <v>0</v>
      </c>
      <c r="CH56" s="658">
        <v>2896</v>
      </c>
      <c r="CI56" s="658">
        <v>1025</v>
      </c>
      <c r="CJ56" s="658">
        <v>0</v>
      </c>
      <c r="CK56" s="658">
        <v>0</v>
      </c>
      <c r="CL56" s="658">
        <v>1025</v>
      </c>
      <c r="CM56" s="590"/>
      <c r="CN56" s="659">
        <v>3400109</v>
      </c>
      <c r="CO56" s="660" t="s">
        <v>275</v>
      </c>
      <c r="CP56" s="660">
        <v>645992.38664040971</v>
      </c>
      <c r="CQ56" s="660">
        <v>679569.71968227299</v>
      </c>
      <c r="CR56" s="660">
        <v>0</v>
      </c>
      <c r="CS56" s="660">
        <v>0</v>
      </c>
      <c r="CT56" s="660">
        <v>1325562.1063226827</v>
      </c>
      <c r="CU56" s="590"/>
      <c r="CV56" s="661">
        <v>3400109</v>
      </c>
      <c r="CW56" s="662" t="s">
        <v>275</v>
      </c>
      <c r="CX56" s="662">
        <v>825491.39312827797</v>
      </c>
      <c r="CY56" s="662">
        <v>868398.70907113433</v>
      </c>
      <c r="CZ56" s="662">
        <v>0</v>
      </c>
      <c r="DA56" s="662">
        <v>0</v>
      </c>
      <c r="DB56" s="662">
        <v>1693890.1021994124</v>
      </c>
      <c r="DD56" s="63">
        <v>1471483.7797686877</v>
      </c>
      <c r="DE56" s="63">
        <v>1547968.4287534072</v>
      </c>
      <c r="DF56" s="63">
        <v>3019452.2085220949</v>
      </c>
      <c r="DH56" s="113">
        <v>0.11101176666721681</v>
      </c>
      <c r="DI56" s="63">
        <v>171842.71002099148</v>
      </c>
      <c r="DJ56" s="36">
        <v>1.0518130000000001</v>
      </c>
      <c r="DK56" s="63">
        <v>126522.47744871638</v>
      </c>
      <c r="DM56" s="63">
        <v>483990115</v>
      </c>
      <c r="DO56" s="63">
        <v>483990121</v>
      </c>
      <c r="DT56" s="63"/>
      <c r="DU56" s="593"/>
    </row>
    <row r="57" spans="1:125">
      <c r="A57" s="409"/>
      <c r="B57" s="102">
        <v>3400113</v>
      </c>
      <c r="C57" s="642">
        <v>1295789907</v>
      </c>
      <c r="D57" s="643"/>
      <c r="E57" s="644" t="s">
        <v>42</v>
      </c>
      <c r="F57" s="645"/>
      <c r="G57" s="646"/>
      <c r="H57" s="647">
        <v>43100</v>
      </c>
      <c r="I57" s="648">
        <v>12</v>
      </c>
      <c r="J57" s="649">
        <v>934857064</v>
      </c>
      <c r="K57" s="649">
        <v>33330122</v>
      </c>
      <c r="L57" s="649">
        <v>4510435</v>
      </c>
      <c r="M57" s="649">
        <v>972697621</v>
      </c>
      <c r="N57" s="649">
        <v>836383419</v>
      </c>
      <c r="O57" s="649"/>
      <c r="P57" s="649"/>
      <c r="Q57" s="649">
        <v>836383419</v>
      </c>
      <c r="R57" s="649">
        <v>3787521024</v>
      </c>
      <c r="S57" s="649">
        <v>94696974</v>
      </c>
      <c r="T57" s="649">
        <v>9929035</v>
      </c>
      <c r="U57" s="649">
        <v>3892147033</v>
      </c>
      <c r="V57" s="649">
        <v>3884445223</v>
      </c>
      <c r="W57" s="649"/>
      <c r="X57" s="649"/>
      <c r="Y57" s="649">
        <v>3884445223</v>
      </c>
      <c r="Z57" s="649">
        <v>641854457</v>
      </c>
      <c r="AA57" s="649">
        <v>510345</v>
      </c>
      <c r="AB57" s="649">
        <v>9177945</v>
      </c>
      <c r="AC57" s="649">
        <v>651542747</v>
      </c>
      <c r="AD57" s="649">
        <v>162699992</v>
      </c>
      <c r="AE57" s="649">
        <v>170787</v>
      </c>
      <c r="AF57" s="649">
        <v>3422817</v>
      </c>
      <c r="AG57" s="649">
        <v>166293596</v>
      </c>
      <c r="AH57" s="649">
        <v>443934673</v>
      </c>
      <c r="AI57" s="649">
        <v>10298096</v>
      </c>
      <c r="AJ57" s="649"/>
      <c r="AK57" s="649">
        <v>454232769</v>
      </c>
      <c r="AL57" s="649">
        <v>98251017</v>
      </c>
      <c r="AM57" s="649">
        <v>4264468</v>
      </c>
      <c r="AN57" s="649"/>
      <c r="AO57" s="649">
        <v>102515485</v>
      </c>
      <c r="AP57" s="649"/>
      <c r="AQ57" s="649"/>
      <c r="AR57" s="649"/>
      <c r="AS57" s="649">
        <v>0</v>
      </c>
      <c r="AT57" s="649"/>
      <c r="AU57" s="649"/>
      <c r="AV57" s="649"/>
      <c r="AW57" s="649">
        <v>0</v>
      </c>
      <c r="AX57" s="650">
        <v>972697621</v>
      </c>
      <c r="AY57" s="650">
        <v>836383419</v>
      </c>
      <c r="AZ57" s="650">
        <v>3892147033</v>
      </c>
      <c r="BA57" s="650">
        <v>3884445223</v>
      </c>
      <c r="BB57" s="650">
        <v>651542747</v>
      </c>
      <c r="BC57" s="650">
        <v>166293596</v>
      </c>
      <c r="BD57" s="650">
        <v>454232769</v>
      </c>
      <c r="BE57" s="650">
        <v>102515485</v>
      </c>
      <c r="BF57" s="651">
        <v>0.25523052288693499</v>
      </c>
      <c r="BG57" s="651">
        <v>0.22568932053424795</v>
      </c>
      <c r="BH57" s="651">
        <v>0.24309552627135578</v>
      </c>
      <c r="BI57" s="651">
        <v>0.2499128662799415</v>
      </c>
      <c r="BJ57" s="651">
        <v>0.21531605441305512</v>
      </c>
      <c r="BK57" s="651">
        <v>0.23263159240529943</v>
      </c>
      <c r="BL57"/>
      <c r="BM57" s="149">
        <v>0.58921791771703502</v>
      </c>
      <c r="BN57" s="149">
        <v>0.41078208228296492</v>
      </c>
      <c r="BO57" s="653">
        <v>0</v>
      </c>
      <c r="BP57" s="653">
        <v>0</v>
      </c>
      <c r="BQ57"/>
      <c r="BR57" s="654">
        <v>0.26604296539966421</v>
      </c>
      <c r="BS57" s="654">
        <v>0.23068956255332662</v>
      </c>
      <c r="BT57" s="654">
        <v>0.25143060155461622</v>
      </c>
      <c r="BU57" s="654">
        <v>0.26416077974887264</v>
      </c>
      <c r="BV57" s="654">
        <v>0.22875888054877283</v>
      </c>
      <c r="BW57" s="654">
        <v>0.24626672281776529</v>
      </c>
      <c r="BX57" s="655">
        <v>-1.0812442512729226E-2</v>
      </c>
      <c r="BY57" s="656">
        <v>-5.0002420190786712E-3</v>
      </c>
      <c r="BZ57" s="656">
        <v>-8.3350752832604402E-3</v>
      </c>
      <c r="CA57" s="656">
        <v>-1.4247913468931145E-2</v>
      </c>
      <c r="CB57" s="656">
        <v>-1.3442826135717706E-2</v>
      </c>
      <c r="CC57" s="657">
        <v>-1.3635130412465862E-2</v>
      </c>
      <c r="CD57"/>
      <c r="CE57" s="658">
        <v>85630</v>
      </c>
      <c r="CF57" s="658">
        <v>197</v>
      </c>
      <c r="CG57" s="658">
        <v>0</v>
      </c>
      <c r="CH57" s="658">
        <v>85827</v>
      </c>
      <c r="CI57" s="658">
        <v>15391</v>
      </c>
      <c r="CJ57" s="658">
        <v>27</v>
      </c>
      <c r="CK57" s="658">
        <v>0</v>
      </c>
      <c r="CL57" s="658">
        <v>15418</v>
      </c>
      <c r="CM57" s="590"/>
      <c r="CN57" s="659">
        <v>3400113</v>
      </c>
      <c r="CO57" s="660" t="s">
        <v>42</v>
      </c>
      <c r="CP57" s="660">
        <v>14966944.296330664</v>
      </c>
      <c r="CQ57" s="660">
        <v>11208575.704428298</v>
      </c>
      <c r="CR57" s="660">
        <v>0</v>
      </c>
      <c r="CS57" s="660">
        <v>0</v>
      </c>
      <c r="CT57" s="660">
        <v>26175520.000758961</v>
      </c>
      <c r="CU57" s="590"/>
      <c r="CV57" s="661">
        <v>3400113</v>
      </c>
      <c r="CW57" s="662" t="s">
        <v>42</v>
      </c>
      <c r="CX57" s="662">
        <v>0</v>
      </c>
      <c r="CY57" s="662">
        <v>0</v>
      </c>
      <c r="CZ57" s="662">
        <v>0</v>
      </c>
      <c r="DA57" s="662">
        <v>0</v>
      </c>
      <c r="DB57" s="662">
        <v>0</v>
      </c>
      <c r="DD57" s="63">
        <v>14966944.296330664</v>
      </c>
      <c r="DE57" s="63">
        <v>11208575.704428298</v>
      </c>
      <c r="DF57" s="63">
        <v>26175520.000758961</v>
      </c>
      <c r="DH57" s="113">
        <v>0.12256996333400531</v>
      </c>
      <c r="DI57" s="63">
        <v>1373834.7131181993</v>
      </c>
      <c r="DJ57" s="36">
        <v>1.0518130000000001</v>
      </c>
      <c r="DK57" s="63">
        <v>1011512.0477762949</v>
      </c>
      <c r="DM57" s="63">
        <v>10960257893</v>
      </c>
      <c r="DO57" s="63">
        <v>10960257899</v>
      </c>
      <c r="DT57" s="63"/>
      <c r="DU57" s="593"/>
    </row>
    <row r="58" spans="1:125">
      <c r="A58" s="409"/>
      <c r="B58" s="102">
        <v>3400114</v>
      </c>
      <c r="C58" s="642">
        <v>1497797088</v>
      </c>
      <c r="D58" s="643"/>
      <c r="E58" s="644" t="s">
        <v>43</v>
      </c>
      <c r="F58" s="645"/>
      <c r="G58" s="646"/>
      <c r="H58" s="647">
        <v>42916</v>
      </c>
      <c r="I58" s="648">
        <v>12</v>
      </c>
      <c r="J58" s="649">
        <v>328589833</v>
      </c>
      <c r="K58" s="649"/>
      <c r="L58" s="649"/>
      <c r="M58" s="649">
        <v>328589833</v>
      </c>
      <c r="N58" s="649">
        <v>294274671</v>
      </c>
      <c r="O58" s="649"/>
      <c r="P58" s="649"/>
      <c r="Q58" s="649">
        <v>294274671</v>
      </c>
      <c r="R58" s="649">
        <v>1040333270</v>
      </c>
      <c r="S58" s="649"/>
      <c r="T58" s="649"/>
      <c r="U58" s="649">
        <v>1040333270</v>
      </c>
      <c r="V58" s="649">
        <v>1352851347</v>
      </c>
      <c r="W58" s="649"/>
      <c r="X58" s="649"/>
      <c r="Y58" s="649">
        <v>1352851347</v>
      </c>
      <c r="Z58" s="649">
        <v>53942612</v>
      </c>
      <c r="AA58" s="649"/>
      <c r="AB58" s="649"/>
      <c r="AC58" s="649">
        <v>53942612</v>
      </c>
      <c r="AD58" s="649">
        <v>18515136</v>
      </c>
      <c r="AE58" s="649"/>
      <c r="AF58" s="649"/>
      <c r="AG58" s="649">
        <v>18515136</v>
      </c>
      <c r="AH58" s="649">
        <v>55436388</v>
      </c>
      <c r="AI58" s="649"/>
      <c r="AJ58" s="649"/>
      <c r="AK58" s="649">
        <v>55436388</v>
      </c>
      <c r="AL58" s="649">
        <v>11747286</v>
      </c>
      <c r="AM58" s="649"/>
      <c r="AN58" s="649"/>
      <c r="AO58" s="649">
        <v>11747286</v>
      </c>
      <c r="AP58" s="649"/>
      <c r="AQ58" s="649"/>
      <c r="AR58" s="649"/>
      <c r="AS58" s="649">
        <v>0</v>
      </c>
      <c r="AT58" s="649"/>
      <c r="AU58" s="649"/>
      <c r="AV58" s="649"/>
      <c r="AW58" s="649">
        <v>0</v>
      </c>
      <c r="AX58" s="650">
        <v>328589833</v>
      </c>
      <c r="AY58" s="650">
        <v>294274671</v>
      </c>
      <c r="AZ58" s="650">
        <v>1040333270</v>
      </c>
      <c r="BA58" s="650">
        <v>1352851347</v>
      </c>
      <c r="BB58" s="650">
        <v>53942612</v>
      </c>
      <c r="BC58" s="650">
        <v>18515136</v>
      </c>
      <c r="BD58" s="650">
        <v>55436388</v>
      </c>
      <c r="BE58" s="650">
        <v>11747286</v>
      </c>
      <c r="BF58" s="651">
        <v>0.34323766153555929</v>
      </c>
      <c r="BG58" s="651">
        <v>0.21190568909359678</v>
      </c>
      <c r="BH58" s="651">
        <v>0.27667488274714525</v>
      </c>
      <c r="BI58" s="651">
        <v>0.31585054758462161</v>
      </c>
      <c r="BJ58" s="651">
        <v>0.21752180803350304</v>
      </c>
      <c r="BK58" s="651">
        <v>0.26026596509750172</v>
      </c>
      <c r="BL58"/>
      <c r="BM58" s="149">
        <v>0.49317155944011193</v>
      </c>
      <c r="BN58" s="149">
        <v>0.50682844055988807</v>
      </c>
      <c r="BO58" s="653">
        <v>0</v>
      </c>
      <c r="BP58" s="653">
        <v>0</v>
      </c>
      <c r="BQ58"/>
      <c r="BR58" s="654">
        <v>0.36452160400035194</v>
      </c>
      <c r="BS58" s="654">
        <v>0.20789864358648535</v>
      </c>
      <c r="BT58" s="654">
        <v>0.28454416132339949</v>
      </c>
      <c r="BU58" s="654">
        <v>0.31162978744187436</v>
      </c>
      <c r="BV58" s="654">
        <v>0.21405511894516063</v>
      </c>
      <c r="BW58" s="654">
        <v>0.25640752652118221</v>
      </c>
      <c r="BX58" s="655">
        <v>-2.1283942464792649E-2</v>
      </c>
      <c r="BY58" s="656">
        <v>4.007045507111423E-3</v>
      </c>
      <c r="BZ58" s="656">
        <v>-7.8692785762542461E-3</v>
      </c>
      <c r="CA58" s="656">
        <v>4.2207601427472485E-3</v>
      </c>
      <c r="CB58" s="656">
        <v>3.4666890883424117E-3</v>
      </c>
      <c r="CC58" s="657">
        <v>3.8584385763195117E-3</v>
      </c>
      <c r="CD58"/>
      <c r="CE58" s="658">
        <v>10491</v>
      </c>
      <c r="CF58" s="658">
        <v>0</v>
      </c>
      <c r="CG58" s="658">
        <v>0</v>
      </c>
      <c r="CH58" s="658">
        <v>10491</v>
      </c>
      <c r="CI58" s="658">
        <v>2632</v>
      </c>
      <c r="CJ58" s="658">
        <v>0</v>
      </c>
      <c r="CK58" s="658">
        <v>0</v>
      </c>
      <c r="CL58" s="658">
        <v>2632</v>
      </c>
      <c r="CM58" s="590"/>
      <c r="CN58" s="659">
        <v>3400114</v>
      </c>
      <c r="CO58" s="660" t="s">
        <v>43</v>
      </c>
      <c r="CP58" s="660">
        <v>0</v>
      </c>
      <c r="CQ58" s="660">
        <v>0</v>
      </c>
      <c r="CR58" s="660">
        <v>0</v>
      </c>
      <c r="CS58" s="660">
        <v>0</v>
      </c>
      <c r="CT58" s="660">
        <v>0</v>
      </c>
      <c r="CU58" s="590"/>
      <c r="CV58" s="661">
        <v>3400114</v>
      </c>
      <c r="CW58" s="662" t="s">
        <v>43</v>
      </c>
      <c r="CX58" s="662">
        <v>0</v>
      </c>
      <c r="CY58" s="662">
        <v>0</v>
      </c>
      <c r="CZ58" s="662">
        <v>0</v>
      </c>
      <c r="DA58" s="662">
        <v>0</v>
      </c>
      <c r="DB58" s="662">
        <v>0</v>
      </c>
      <c r="DD58" s="63">
        <v>0</v>
      </c>
      <c r="DE58" s="63">
        <v>0</v>
      </c>
      <c r="DF58" s="63">
        <v>0</v>
      </c>
      <c r="DH58" s="113">
        <v>3.9919460142731754E-2</v>
      </c>
      <c r="DI58" s="63">
        <v>0</v>
      </c>
      <c r="DJ58" s="36">
        <v>1.0646850000000001</v>
      </c>
      <c r="DK58" s="63">
        <v>0</v>
      </c>
      <c r="DM58" s="63">
        <v>3155690543</v>
      </c>
      <c r="DO58" s="63">
        <v>3155690549</v>
      </c>
      <c r="DT58" s="63"/>
      <c r="DU58" s="593"/>
    </row>
    <row r="59" spans="1:125">
      <c r="A59" s="409"/>
      <c r="B59" s="102">
        <v>3400115</v>
      </c>
      <c r="C59" s="642">
        <v>1740208081</v>
      </c>
      <c r="D59" s="643"/>
      <c r="E59" s="644" t="s">
        <v>410</v>
      </c>
      <c r="F59" s="645"/>
      <c r="G59" s="646"/>
      <c r="H59" s="647">
        <v>43008</v>
      </c>
      <c r="I59" s="648">
        <v>12</v>
      </c>
      <c r="J59" s="649">
        <v>253308550</v>
      </c>
      <c r="K59" s="649">
        <v>4556887</v>
      </c>
      <c r="L59" s="649">
        <v>2652251</v>
      </c>
      <c r="M59" s="649">
        <v>260517688</v>
      </c>
      <c r="N59" s="649">
        <v>190910169</v>
      </c>
      <c r="O59" s="649"/>
      <c r="P59" s="649"/>
      <c r="Q59" s="649">
        <v>190910169</v>
      </c>
      <c r="R59" s="649">
        <v>907104848</v>
      </c>
      <c r="S59" s="649">
        <v>11242690</v>
      </c>
      <c r="T59" s="649">
        <v>5678143</v>
      </c>
      <c r="U59" s="649">
        <v>924025681</v>
      </c>
      <c r="V59" s="649">
        <v>931786280</v>
      </c>
      <c r="W59" s="649"/>
      <c r="X59" s="649"/>
      <c r="Y59" s="649">
        <v>931786280</v>
      </c>
      <c r="Z59" s="649">
        <v>92642120</v>
      </c>
      <c r="AA59" s="649">
        <v>17647</v>
      </c>
      <c r="AB59" s="649">
        <v>770776</v>
      </c>
      <c r="AC59" s="649">
        <v>93430543</v>
      </c>
      <c r="AD59" s="649">
        <v>26594470</v>
      </c>
      <c r="AE59" s="649">
        <v>4955</v>
      </c>
      <c r="AF59" s="649">
        <v>310270</v>
      </c>
      <c r="AG59" s="649">
        <v>26909695</v>
      </c>
      <c r="AH59" s="649">
        <v>89162352</v>
      </c>
      <c r="AI59" s="649"/>
      <c r="AJ59" s="649"/>
      <c r="AK59" s="649">
        <v>89162352</v>
      </c>
      <c r="AL59" s="649">
        <v>16456704</v>
      </c>
      <c r="AM59" s="649"/>
      <c r="AN59" s="649"/>
      <c r="AO59" s="649">
        <v>16456704</v>
      </c>
      <c r="AP59" s="649"/>
      <c r="AQ59" s="649"/>
      <c r="AR59" s="649"/>
      <c r="AS59" s="649">
        <v>0</v>
      </c>
      <c r="AT59" s="649"/>
      <c r="AU59" s="649"/>
      <c r="AV59" s="649"/>
      <c r="AW59" s="649">
        <v>0</v>
      </c>
      <c r="AX59" s="650">
        <v>260517688</v>
      </c>
      <c r="AY59" s="650">
        <v>190910169</v>
      </c>
      <c r="AZ59" s="650">
        <v>924025681</v>
      </c>
      <c r="BA59" s="650">
        <v>931786280</v>
      </c>
      <c r="BB59" s="650">
        <v>93430543</v>
      </c>
      <c r="BC59" s="650">
        <v>26909695</v>
      </c>
      <c r="BD59" s="650">
        <v>89162352</v>
      </c>
      <c r="BE59" s="650">
        <v>16456704</v>
      </c>
      <c r="BF59" s="651">
        <v>0.28801818052154532</v>
      </c>
      <c r="BG59" s="651">
        <v>0.18457009747791309</v>
      </c>
      <c r="BH59" s="651">
        <v>0.23750321172135422</v>
      </c>
      <c r="BI59" s="651">
        <v>0.28193771380689581</v>
      </c>
      <c r="BJ59" s="651">
        <v>0.20488622026072331</v>
      </c>
      <c r="BK59" s="651">
        <v>0.24325086080205516</v>
      </c>
      <c r="BL59"/>
      <c r="BM59" s="149">
        <v>0.51168772476059377</v>
      </c>
      <c r="BN59" s="149">
        <v>0.48831227523940623</v>
      </c>
      <c r="BO59" s="653">
        <v>0</v>
      </c>
      <c r="BP59" s="653">
        <v>0</v>
      </c>
      <c r="BQ59"/>
      <c r="BR59" s="654">
        <v>0.29811926276265921</v>
      </c>
      <c r="BS59" s="654">
        <v>0.19053203352365136</v>
      </c>
      <c r="BT59" s="654">
        <v>0.24470176259566953</v>
      </c>
      <c r="BU59" s="654">
        <v>0.29265610206689541</v>
      </c>
      <c r="BV59" s="654">
        <v>0.21370512308168946</v>
      </c>
      <c r="BW59" s="654">
        <v>0.25322617223423061</v>
      </c>
      <c r="BX59" s="655">
        <v>-1.010108224111389E-2</v>
      </c>
      <c r="BY59" s="656">
        <v>-5.9619360457382753E-3</v>
      </c>
      <c r="BZ59" s="656">
        <v>-7.1985508743153126E-3</v>
      </c>
      <c r="CA59" s="656">
        <v>-1.0718388259999601E-2</v>
      </c>
      <c r="CB59" s="656">
        <v>-8.8189028209661458E-3</v>
      </c>
      <c r="CC59" s="657">
        <v>-9.9753114321754488E-3</v>
      </c>
      <c r="CD59"/>
      <c r="CE59" s="658">
        <v>15810</v>
      </c>
      <c r="CF59" s="658">
        <v>21</v>
      </c>
      <c r="CG59" s="658">
        <v>372</v>
      </c>
      <c r="CH59" s="658">
        <v>16203</v>
      </c>
      <c r="CI59" s="658">
        <v>3963</v>
      </c>
      <c r="CJ59" s="658">
        <v>4</v>
      </c>
      <c r="CK59" s="658">
        <v>29</v>
      </c>
      <c r="CL59" s="658">
        <v>3996</v>
      </c>
      <c r="CM59" s="590"/>
      <c r="CN59" s="659">
        <v>3400115</v>
      </c>
      <c r="CO59" s="660" t="s">
        <v>410</v>
      </c>
      <c r="CP59" s="660">
        <v>3523823.4178355862</v>
      </c>
      <c r="CQ59" s="660">
        <v>2711756.4862241489</v>
      </c>
      <c r="CR59" s="660">
        <v>0</v>
      </c>
      <c r="CS59" s="660">
        <v>0</v>
      </c>
      <c r="CT59" s="660">
        <v>6235579.9040597351</v>
      </c>
      <c r="CU59" s="590"/>
      <c r="CV59" s="661">
        <v>3400115</v>
      </c>
      <c r="CW59" s="662" t="s">
        <v>410</v>
      </c>
      <c r="CX59" s="662">
        <v>4502972.4227173794</v>
      </c>
      <c r="CY59" s="662">
        <v>3465260.0958343656</v>
      </c>
      <c r="CZ59" s="662">
        <v>0</v>
      </c>
      <c r="DA59" s="662">
        <v>0</v>
      </c>
      <c r="DB59" s="662">
        <v>7968232.5185517445</v>
      </c>
      <c r="DD59" s="63">
        <v>8026795.8405529652</v>
      </c>
      <c r="DE59" s="63">
        <v>6177016.5820585145</v>
      </c>
      <c r="DF59" s="63">
        <v>14203812.422611479</v>
      </c>
      <c r="DH59" s="113">
        <v>8.6201296066109503E-2</v>
      </c>
      <c r="DI59" s="63">
        <v>532466.83519529377</v>
      </c>
      <c r="DJ59" s="36">
        <v>1.0572919999999999</v>
      </c>
      <c r="DK59" s="63">
        <v>394081.04758211167</v>
      </c>
      <c r="DM59" s="63">
        <v>2533199112</v>
      </c>
      <c r="DO59" s="63">
        <v>2533199118</v>
      </c>
      <c r="DT59" s="63"/>
      <c r="DU59" s="593"/>
    </row>
    <row r="60" spans="1:125">
      <c r="A60" s="409"/>
      <c r="B60" s="102">
        <v>3400116</v>
      </c>
      <c r="C60" s="642">
        <v>1801823349</v>
      </c>
      <c r="D60" s="643"/>
      <c r="E60" s="644" t="s">
        <v>411</v>
      </c>
      <c r="F60" s="645"/>
      <c r="G60" s="646"/>
      <c r="H60" s="647">
        <v>43008</v>
      </c>
      <c r="I60" s="648">
        <v>12</v>
      </c>
      <c r="J60" s="649">
        <v>102280695</v>
      </c>
      <c r="K60" s="649">
        <v>13097360</v>
      </c>
      <c r="L60" s="649">
        <v>2752358</v>
      </c>
      <c r="M60" s="649">
        <v>118130413</v>
      </c>
      <c r="N60" s="649">
        <v>74668713</v>
      </c>
      <c r="O60" s="649"/>
      <c r="P60" s="649"/>
      <c r="Q60" s="649">
        <v>74668713</v>
      </c>
      <c r="R60" s="649">
        <v>554403939</v>
      </c>
      <c r="S60" s="649">
        <v>29900507</v>
      </c>
      <c r="T60" s="649">
        <v>3267822</v>
      </c>
      <c r="U60" s="649">
        <v>587572268</v>
      </c>
      <c r="V60" s="649">
        <v>633040200</v>
      </c>
      <c r="W60" s="649"/>
      <c r="X60" s="649"/>
      <c r="Y60" s="649">
        <v>633040200</v>
      </c>
      <c r="Z60" s="649">
        <v>47173876</v>
      </c>
      <c r="AA60" s="649"/>
      <c r="AB60" s="649"/>
      <c r="AC60" s="649">
        <v>47173876</v>
      </c>
      <c r="AD60" s="649">
        <v>11064930</v>
      </c>
      <c r="AE60" s="649"/>
      <c r="AF60" s="649"/>
      <c r="AG60" s="649">
        <v>11064930</v>
      </c>
      <c r="AH60" s="649">
        <v>52508385</v>
      </c>
      <c r="AI60" s="649"/>
      <c r="AJ60" s="649"/>
      <c r="AK60" s="649">
        <v>52508385</v>
      </c>
      <c r="AL60" s="649">
        <v>5668640</v>
      </c>
      <c r="AM60" s="649"/>
      <c r="AN60" s="649"/>
      <c r="AO60" s="649">
        <v>5668640</v>
      </c>
      <c r="AP60" s="649"/>
      <c r="AQ60" s="649"/>
      <c r="AR60" s="649"/>
      <c r="AS60" s="649">
        <v>0</v>
      </c>
      <c r="AT60" s="649"/>
      <c r="AU60" s="649"/>
      <c r="AV60" s="649"/>
      <c r="AW60" s="649">
        <v>0</v>
      </c>
      <c r="AX60" s="650">
        <v>118130413</v>
      </c>
      <c r="AY60" s="650">
        <v>74668713</v>
      </c>
      <c r="AZ60" s="650">
        <v>587572268</v>
      </c>
      <c r="BA60" s="650">
        <v>633040200</v>
      </c>
      <c r="BB60" s="650">
        <v>47173876</v>
      </c>
      <c r="BC60" s="650">
        <v>11064930</v>
      </c>
      <c r="BD60" s="650">
        <v>52508385</v>
      </c>
      <c r="BE60" s="650">
        <v>5668640</v>
      </c>
      <c r="BF60" s="651">
        <v>0.2345563040018166</v>
      </c>
      <c r="BG60" s="651">
        <v>0.10795685298643255</v>
      </c>
      <c r="BH60" s="651">
        <v>0.16786908555374763</v>
      </c>
      <c r="BI60" s="651">
        <v>0.20104831257965361</v>
      </c>
      <c r="BJ60" s="651">
        <v>0.11795256130653314</v>
      </c>
      <c r="BK60" s="651">
        <v>0.15795277457382156</v>
      </c>
      <c r="BL60"/>
      <c r="BM60" s="149">
        <v>0.47324243578303266</v>
      </c>
      <c r="BN60" s="149">
        <v>0.5267575642169674</v>
      </c>
      <c r="BO60" s="653">
        <v>0</v>
      </c>
      <c r="BP60" s="653">
        <v>0</v>
      </c>
      <c r="BQ60"/>
      <c r="BR60" s="654">
        <v>0.24615004061252824</v>
      </c>
      <c r="BS60" s="654">
        <v>0.11258803208663021</v>
      </c>
      <c r="BT60" s="654">
        <v>0.16784366194781644</v>
      </c>
      <c r="BU60" s="654">
        <v>0.20508296766029677</v>
      </c>
      <c r="BV60" s="654">
        <v>0.12310710417242135</v>
      </c>
      <c r="BW60" s="654">
        <v>0.16343334171957213</v>
      </c>
      <c r="BX60" s="655">
        <v>-1.1593736610711641E-2</v>
      </c>
      <c r="BY60" s="656">
        <v>-4.6311791001976549E-3</v>
      </c>
      <c r="BZ60" s="656">
        <v>2.5423605931190751E-5</v>
      </c>
      <c r="CA60" s="656">
        <v>-4.0346550806431569E-3</v>
      </c>
      <c r="CB60" s="656">
        <v>-5.1545428658882064E-3</v>
      </c>
      <c r="CC60" s="657">
        <v>-5.48056714575057E-3</v>
      </c>
      <c r="CD60"/>
      <c r="CE60" s="658">
        <v>4528</v>
      </c>
      <c r="CF60" s="658">
        <v>0</v>
      </c>
      <c r="CG60" s="658">
        <v>0</v>
      </c>
      <c r="CH60" s="658">
        <v>4528</v>
      </c>
      <c r="CI60" s="658">
        <v>973</v>
      </c>
      <c r="CJ60" s="658">
        <v>0</v>
      </c>
      <c r="CK60" s="658">
        <v>0</v>
      </c>
      <c r="CL60" s="658">
        <v>973</v>
      </c>
      <c r="CM60" s="590"/>
      <c r="CN60" s="659">
        <v>3400116</v>
      </c>
      <c r="CO60" s="660" t="s">
        <v>411</v>
      </c>
      <c r="CP60" s="660">
        <v>1872411.6076219676</v>
      </c>
      <c r="CQ60" s="660">
        <v>1168331.3739205196</v>
      </c>
      <c r="CR60" s="660">
        <v>0</v>
      </c>
      <c r="CS60" s="660">
        <v>0</v>
      </c>
      <c r="CT60" s="660">
        <v>3040742.9815424872</v>
      </c>
      <c r="CU60" s="590"/>
      <c r="CV60" s="661">
        <v>3400116</v>
      </c>
      <c r="CW60" s="662" t="s">
        <v>411</v>
      </c>
      <c r="CX60" s="662">
        <v>2392690.2212019488</v>
      </c>
      <c r="CY60" s="662">
        <v>1492970.3715378032</v>
      </c>
      <c r="CZ60" s="662">
        <v>0</v>
      </c>
      <c r="DA60" s="662">
        <v>0</v>
      </c>
      <c r="DB60" s="662">
        <v>3885660.592739752</v>
      </c>
      <c r="DD60" s="63">
        <v>4265101.8288239166</v>
      </c>
      <c r="DE60" s="63">
        <v>2661301.7454583226</v>
      </c>
      <c r="DF60" s="63">
        <v>6926403.5742822392</v>
      </c>
      <c r="DH60" s="113">
        <v>7.5917205108383207E-2</v>
      </c>
      <c r="DI60" s="63">
        <v>202038.5904652577</v>
      </c>
      <c r="DJ60" s="36">
        <v>1.0572919999999999</v>
      </c>
      <c r="DK60" s="63">
        <v>149529.64977313523</v>
      </c>
      <c r="DM60" s="63">
        <v>1529827425</v>
      </c>
      <c r="DO60" s="63">
        <v>1529827431</v>
      </c>
      <c r="DT60" s="63"/>
      <c r="DU60" s="593"/>
    </row>
    <row r="61" spans="1:125">
      <c r="A61" s="409"/>
      <c r="B61" s="102">
        <v>3400119</v>
      </c>
      <c r="C61" s="642">
        <v>1780653386</v>
      </c>
      <c r="D61" s="643"/>
      <c r="E61" s="644" t="s">
        <v>468</v>
      </c>
      <c r="F61" s="645"/>
      <c r="G61" s="646"/>
      <c r="H61" s="647">
        <v>43100</v>
      </c>
      <c r="I61" s="648">
        <v>12</v>
      </c>
      <c r="J61" s="649">
        <v>30364944</v>
      </c>
      <c r="K61" s="649">
        <v>5043134</v>
      </c>
      <c r="L61" s="649"/>
      <c r="M61" s="649">
        <v>35408078</v>
      </c>
      <c r="N61" s="649">
        <v>38189711</v>
      </c>
      <c r="O61" s="649"/>
      <c r="P61" s="649"/>
      <c r="Q61" s="649">
        <v>38189711</v>
      </c>
      <c r="R61" s="649">
        <v>115298575</v>
      </c>
      <c r="S61" s="649">
        <v>8807098</v>
      </c>
      <c r="T61" s="649"/>
      <c r="U61" s="649">
        <v>124105673</v>
      </c>
      <c r="V61" s="649">
        <v>263930150</v>
      </c>
      <c r="W61" s="649"/>
      <c r="X61" s="649"/>
      <c r="Y61" s="649">
        <v>263930150</v>
      </c>
      <c r="Z61" s="649">
        <v>16800917</v>
      </c>
      <c r="AA61" s="649">
        <v>63954</v>
      </c>
      <c r="AB61" s="649"/>
      <c r="AC61" s="649">
        <v>16864871</v>
      </c>
      <c r="AD61" s="649">
        <v>5553052</v>
      </c>
      <c r="AE61" s="649">
        <v>28271</v>
      </c>
      <c r="AF61" s="649"/>
      <c r="AG61" s="649">
        <v>5581323</v>
      </c>
      <c r="AH61" s="649">
        <v>39994251</v>
      </c>
      <c r="AI61" s="649"/>
      <c r="AJ61" s="649"/>
      <c r="AK61" s="649">
        <v>39994251</v>
      </c>
      <c r="AL61" s="649">
        <v>5768856</v>
      </c>
      <c r="AM61" s="649"/>
      <c r="AN61" s="649"/>
      <c r="AO61" s="649">
        <v>5768856</v>
      </c>
      <c r="AP61" s="649"/>
      <c r="AQ61" s="649"/>
      <c r="AR61" s="649"/>
      <c r="AS61" s="649">
        <v>0</v>
      </c>
      <c r="AT61" s="649"/>
      <c r="AU61" s="649"/>
      <c r="AV61" s="649"/>
      <c r="AW61" s="649">
        <v>0</v>
      </c>
      <c r="AX61" s="650">
        <v>35408078</v>
      </c>
      <c r="AY61" s="650">
        <v>38189711</v>
      </c>
      <c r="AZ61" s="650">
        <v>124105673</v>
      </c>
      <c r="BA61" s="650">
        <v>263930150</v>
      </c>
      <c r="BB61" s="650">
        <v>16864871</v>
      </c>
      <c r="BC61" s="650">
        <v>5581323</v>
      </c>
      <c r="BD61" s="650">
        <v>39994251</v>
      </c>
      <c r="BE61" s="650">
        <v>5768856</v>
      </c>
      <c r="BF61" s="651">
        <v>0.33094371133938705</v>
      </c>
      <c r="BG61" s="651">
        <v>0.14424213120030677</v>
      </c>
      <c r="BH61" s="651">
        <v>0.19961931526132254</v>
      </c>
      <c r="BI61" s="651">
        <v>0.2853058779996302</v>
      </c>
      <c r="BJ61" s="651">
        <v>0.14469628043631999</v>
      </c>
      <c r="BK61" s="651">
        <v>0.18966751170290791</v>
      </c>
      <c r="BL61"/>
      <c r="BM61" s="149">
        <v>0.29660800952923616</v>
      </c>
      <c r="BN61" s="149">
        <v>0.70339199047076384</v>
      </c>
      <c r="BO61" s="653">
        <v>0</v>
      </c>
      <c r="BP61" s="653">
        <v>0</v>
      </c>
      <c r="BQ61"/>
      <c r="BR61" s="654">
        <v>0.30955115954861634</v>
      </c>
      <c r="BS61" s="654">
        <v>0.13848140668156123</v>
      </c>
      <c r="BT61" s="654">
        <v>0.18401100844718413</v>
      </c>
      <c r="BU61" s="654">
        <v>0.28603081779930084</v>
      </c>
      <c r="BV61" s="654">
        <v>0.14705996339052371</v>
      </c>
      <c r="BW61" s="654">
        <v>0.18585281730710865</v>
      </c>
      <c r="BX61" s="655">
        <v>2.1392551790770709E-2</v>
      </c>
      <c r="BY61" s="656">
        <v>5.7607245187455414E-3</v>
      </c>
      <c r="BZ61" s="656">
        <v>1.5608306814138412E-2</v>
      </c>
      <c r="CA61" s="656">
        <v>-7.2493979967064304E-4</v>
      </c>
      <c r="CB61" s="656">
        <v>-2.3636829542037219E-3</v>
      </c>
      <c r="CC61" s="657">
        <v>3.8146943957992618E-3</v>
      </c>
      <c r="CD61"/>
      <c r="CE61" s="658">
        <v>2550</v>
      </c>
      <c r="CF61" s="658">
        <v>0</v>
      </c>
      <c r="CG61" s="658">
        <v>0</v>
      </c>
      <c r="CH61" s="658">
        <v>2550</v>
      </c>
      <c r="CI61" s="658">
        <v>1003</v>
      </c>
      <c r="CJ61" s="658">
        <v>0</v>
      </c>
      <c r="CK61" s="658">
        <v>0</v>
      </c>
      <c r="CL61" s="658">
        <v>1003</v>
      </c>
      <c r="CM61" s="590"/>
      <c r="CN61" s="665">
        <v>3400119</v>
      </c>
      <c r="CO61" s="666" t="s">
        <v>468</v>
      </c>
      <c r="CP61" s="660">
        <v>530910.95048307325</v>
      </c>
      <c r="CQ61" s="660">
        <v>640467.81948235026</v>
      </c>
      <c r="CR61" s="660">
        <v>0</v>
      </c>
      <c r="CS61" s="660">
        <v>0</v>
      </c>
      <c r="CT61" s="666">
        <v>1171378.7699654235</v>
      </c>
      <c r="CU61" s="590"/>
      <c r="CV61" s="667">
        <v>3400119</v>
      </c>
      <c r="CW61" s="668" t="s">
        <v>468</v>
      </c>
      <c r="CX61" s="662">
        <v>0</v>
      </c>
      <c r="CY61" s="662">
        <v>0</v>
      </c>
      <c r="CZ61" s="662">
        <v>0</v>
      </c>
      <c r="DA61" s="662">
        <v>0</v>
      </c>
      <c r="DB61" s="668">
        <v>0</v>
      </c>
      <c r="DC61" s="669"/>
      <c r="DD61" s="63">
        <v>530910.95048307325</v>
      </c>
      <c r="DE61" s="63">
        <v>640467.81948235026</v>
      </c>
      <c r="DF61" s="669">
        <v>1171378.7699654235</v>
      </c>
      <c r="DG61" s="669"/>
      <c r="DH61" s="670">
        <v>0.15105785953708842</v>
      </c>
      <c r="DI61" s="669">
        <v>96747.697913390162</v>
      </c>
      <c r="DJ61" s="671">
        <v>1.0518130000000001</v>
      </c>
      <c r="DK61" s="669">
        <v>71232.340469763643</v>
      </c>
      <c r="DL61" s="672"/>
      <c r="DM61" s="669">
        <v>529842913</v>
      </c>
      <c r="DN61" s="673"/>
      <c r="DO61" s="669">
        <v>529842919</v>
      </c>
      <c r="DT61" s="63"/>
      <c r="DU61" s="593"/>
    </row>
    <row r="62" spans="1:125">
      <c r="A62" s="409"/>
      <c r="B62" s="102">
        <v>3400120</v>
      </c>
      <c r="C62" s="642">
        <v>1508832833</v>
      </c>
      <c r="D62" s="643"/>
      <c r="E62" s="644" t="s">
        <v>412</v>
      </c>
      <c r="F62" s="645"/>
      <c r="G62" s="646"/>
      <c r="H62" s="647">
        <v>43008</v>
      </c>
      <c r="I62" s="648">
        <v>12</v>
      </c>
      <c r="J62" s="649">
        <v>17419909</v>
      </c>
      <c r="K62" s="649">
        <v>5866740</v>
      </c>
      <c r="L62" s="649"/>
      <c r="M62" s="649">
        <v>23286649</v>
      </c>
      <c r="N62" s="649">
        <v>17547288</v>
      </c>
      <c r="O62" s="649"/>
      <c r="P62" s="649"/>
      <c r="Q62" s="649">
        <v>17547288</v>
      </c>
      <c r="R62" s="649">
        <v>44442542</v>
      </c>
      <c r="S62" s="649">
        <v>13355820</v>
      </c>
      <c r="T62" s="649"/>
      <c r="U62" s="649">
        <v>57798362</v>
      </c>
      <c r="V62" s="649">
        <v>86691644</v>
      </c>
      <c r="W62" s="649"/>
      <c r="X62" s="649"/>
      <c r="Y62" s="649">
        <v>86691644</v>
      </c>
      <c r="Z62" s="649">
        <v>8126109</v>
      </c>
      <c r="AA62" s="649">
        <v>53994</v>
      </c>
      <c r="AB62" s="649"/>
      <c r="AC62" s="649">
        <v>8180103</v>
      </c>
      <c r="AD62" s="649">
        <v>3627775</v>
      </c>
      <c r="AE62" s="649">
        <v>21692</v>
      </c>
      <c r="AF62" s="649"/>
      <c r="AG62" s="649">
        <v>3649467</v>
      </c>
      <c r="AH62" s="649">
        <v>19170931</v>
      </c>
      <c r="AI62" s="649"/>
      <c r="AJ62" s="649"/>
      <c r="AK62" s="649">
        <v>19170931</v>
      </c>
      <c r="AL62" s="649">
        <v>3962475</v>
      </c>
      <c r="AM62" s="649"/>
      <c r="AN62" s="649"/>
      <c r="AO62" s="649">
        <v>3962475</v>
      </c>
      <c r="AP62" s="649"/>
      <c r="AQ62" s="649"/>
      <c r="AR62" s="649"/>
      <c r="AS62" s="649">
        <v>0</v>
      </c>
      <c r="AT62" s="649"/>
      <c r="AU62" s="649"/>
      <c r="AV62" s="649"/>
      <c r="AW62" s="649">
        <v>0</v>
      </c>
      <c r="AX62" s="650">
        <v>23286649</v>
      </c>
      <c r="AY62" s="650">
        <v>17547288</v>
      </c>
      <c r="AZ62" s="650">
        <v>57798362</v>
      </c>
      <c r="BA62" s="650">
        <v>86691644</v>
      </c>
      <c r="BB62" s="650">
        <v>8180103</v>
      </c>
      <c r="BC62" s="650">
        <v>3649467</v>
      </c>
      <c r="BD62" s="650">
        <v>19170931</v>
      </c>
      <c r="BE62" s="650">
        <v>3962475</v>
      </c>
      <c r="BF62" s="651">
        <v>0.44613949237558498</v>
      </c>
      <c r="BG62" s="651">
        <v>0.20669183984857073</v>
      </c>
      <c r="BH62" s="651">
        <v>0.27830545638603643</v>
      </c>
      <c r="BI62" s="651">
        <v>0.40289461836306018</v>
      </c>
      <c r="BJ62" s="651">
        <v>0.20241037302280251</v>
      </c>
      <c r="BK62" s="651">
        <v>0.28260734517513963</v>
      </c>
      <c r="BL62"/>
      <c r="BM62" s="149">
        <v>0.29907838219205901</v>
      </c>
      <c r="BN62" s="149">
        <v>0.70092161780794104</v>
      </c>
      <c r="BO62" s="653">
        <v>0</v>
      </c>
      <c r="BP62" s="653">
        <v>0</v>
      </c>
      <c r="BQ62"/>
      <c r="BR62" s="654">
        <v>0.40688000361798249</v>
      </c>
      <c r="BS62" s="654">
        <v>0.21502405463180035</v>
      </c>
      <c r="BT62" s="654">
        <v>0.27865242573703836</v>
      </c>
      <c r="BU62" s="654">
        <v>0.418970932073641</v>
      </c>
      <c r="BV62" s="654">
        <v>0.2068236123990678</v>
      </c>
      <c r="BW62" s="654">
        <v>0.29567401356194423</v>
      </c>
      <c r="BX62" s="655">
        <v>3.925948875760249E-2</v>
      </c>
      <c r="BY62" s="656">
        <v>-8.3322147832296245E-3</v>
      </c>
      <c r="BZ62" s="656">
        <v>-3.469693510019245E-4</v>
      </c>
      <c r="CA62" s="656">
        <v>-1.6076313710580825E-2</v>
      </c>
      <c r="CB62" s="656">
        <v>-4.4132393762652822E-3</v>
      </c>
      <c r="CC62" s="657">
        <v>-1.3066668386804592E-2</v>
      </c>
      <c r="CD62"/>
      <c r="CE62" s="658">
        <v>2563</v>
      </c>
      <c r="CF62" s="658">
        <v>26</v>
      </c>
      <c r="CG62" s="658">
        <v>0</v>
      </c>
      <c r="CH62" s="658">
        <v>2589</v>
      </c>
      <c r="CI62" s="658">
        <v>1011</v>
      </c>
      <c r="CJ62" s="658">
        <v>4</v>
      </c>
      <c r="CK62" s="658">
        <v>0</v>
      </c>
      <c r="CL62" s="658">
        <v>1015</v>
      </c>
      <c r="CM62" s="590"/>
      <c r="CN62" s="659">
        <v>3400120</v>
      </c>
      <c r="CO62" s="660" t="s">
        <v>412</v>
      </c>
      <c r="CP62" s="660">
        <v>394036.09615854669</v>
      </c>
      <c r="CQ62" s="660">
        <v>262247.42778944335</v>
      </c>
      <c r="CR62" s="660">
        <v>0</v>
      </c>
      <c r="CS62" s="660">
        <v>0</v>
      </c>
      <c r="CT62" s="660">
        <v>656283.52394799003</v>
      </c>
      <c r="CU62" s="590"/>
      <c r="CV62" s="661">
        <v>3400120</v>
      </c>
      <c r="CW62" s="662" t="s">
        <v>412</v>
      </c>
      <c r="CX62" s="662">
        <v>0</v>
      </c>
      <c r="CY62" s="662">
        <v>0</v>
      </c>
      <c r="CZ62" s="662">
        <v>0</v>
      </c>
      <c r="DA62" s="662">
        <v>0</v>
      </c>
      <c r="DB62" s="662">
        <v>0</v>
      </c>
      <c r="DD62" s="63">
        <v>394036.09615854669</v>
      </c>
      <c r="DE62" s="63">
        <v>262247.42778944335</v>
      </c>
      <c r="DF62" s="63">
        <v>656283.52394799003</v>
      </c>
      <c r="DH62" s="113">
        <v>0.22581694675553282</v>
      </c>
      <c r="DI62" s="63">
        <v>59219.913437904164</v>
      </c>
      <c r="DJ62" s="36">
        <v>1.0572919999999999</v>
      </c>
      <c r="DK62" s="63">
        <v>43828.918503011992</v>
      </c>
      <c r="DM62" s="63">
        <v>220286919</v>
      </c>
      <c r="DO62" s="63">
        <v>220286925</v>
      </c>
      <c r="DT62" s="63"/>
      <c r="DU62" s="593"/>
    </row>
    <row r="63" spans="1:125">
      <c r="A63" s="409"/>
      <c r="B63" s="102">
        <v>3400123</v>
      </c>
      <c r="C63" s="642">
        <v>1255328449</v>
      </c>
      <c r="D63" s="643"/>
      <c r="E63" s="644" t="s">
        <v>45</v>
      </c>
      <c r="F63" s="645"/>
      <c r="G63" s="646"/>
      <c r="H63" s="647">
        <v>43008</v>
      </c>
      <c r="I63" s="648">
        <v>12</v>
      </c>
      <c r="J63" s="649">
        <v>39668533</v>
      </c>
      <c r="K63" s="649"/>
      <c r="L63" s="649"/>
      <c r="M63" s="649">
        <v>39668533</v>
      </c>
      <c r="N63" s="649">
        <v>53944602</v>
      </c>
      <c r="O63" s="649"/>
      <c r="P63" s="649"/>
      <c r="Q63" s="649">
        <v>53944602</v>
      </c>
      <c r="R63" s="649">
        <v>97186643</v>
      </c>
      <c r="S63" s="649"/>
      <c r="T63" s="649"/>
      <c r="U63" s="649">
        <v>97186643</v>
      </c>
      <c r="V63" s="649">
        <v>196615766</v>
      </c>
      <c r="W63" s="649"/>
      <c r="X63" s="649"/>
      <c r="Y63" s="649">
        <v>196615766</v>
      </c>
      <c r="Z63" s="649">
        <v>12965817</v>
      </c>
      <c r="AA63" s="649"/>
      <c r="AB63" s="649"/>
      <c r="AC63" s="649">
        <v>12965817</v>
      </c>
      <c r="AD63" s="649">
        <v>6714068</v>
      </c>
      <c r="AE63" s="649"/>
      <c r="AF63" s="649"/>
      <c r="AG63" s="649">
        <v>6714068</v>
      </c>
      <c r="AH63" s="649">
        <v>27543704</v>
      </c>
      <c r="AI63" s="649"/>
      <c r="AJ63" s="649"/>
      <c r="AK63" s="649">
        <v>27543704</v>
      </c>
      <c r="AL63" s="649">
        <v>7589406</v>
      </c>
      <c r="AM63" s="649"/>
      <c r="AN63" s="649"/>
      <c r="AO63" s="649">
        <v>7589406</v>
      </c>
      <c r="AP63" s="649"/>
      <c r="AQ63" s="649"/>
      <c r="AR63" s="649"/>
      <c r="AS63" s="649">
        <v>0</v>
      </c>
      <c r="AT63" s="649"/>
      <c r="AU63" s="649"/>
      <c r="AV63" s="649"/>
      <c r="AW63" s="649">
        <v>0</v>
      </c>
      <c r="AX63" s="650">
        <v>39668533</v>
      </c>
      <c r="AY63" s="650">
        <v>53944602</v>
      </c>
      <c r="AZ63" s="650">
        <v>97186643</v>
      </c>
      <c r="BA63" s="650">
        <v>196615766</v>
      </c>
      <c r="BB63" s="650">
        <v>12965817</v>
      </c>
      <c r="BC63" s="650">
        <v>6714068</v>
      </c>
      <c r="BD63" s="650">
        <v>27543704</v>
      </c>
      <c r="BE63" s="650">
        <v>7589406</v>
      </c>
      <c r="BF63" s="651">
        <v>0.51782837903697088</v>
      </c>
      <c r="BG63" s="651">
        <v>0.27554050101613059</v>
      </c>
      <c r="BH63" s="651">
        <v>0.35308919105708508</v>
      </c>
      <c r="BI63" s="651">
        <v>0.40816856900798598</v>
      </c>
      <c r="BJ63" s="651">
        <v>0.27436559690742196</v>
      </c>
      <c r="BK63" s="651">
        <v>0.31862616551928952</v>
      </c>
      <c r="BL63"/>
      <c r="BM63" s="149">
        <v>0.32006838589871256</v>
      </c>
      <c r="BN63" s="149">
        <v>0.67993161410128744</v>
      </c>
      <c r="BO63" s="653">
        <v>0</v>
      </c>
      <c r="BP63" s="653">
        <v>0</v>
      </c>
      <c r="BQ63"/>
      <c r="BR63" s="654">
        <v>0.4922398096000295</v>
      </c>
      <c r="BS63" s="654">
        <v>0.25616313645792554</v>
      </c>
      <c r="BT63" s="654">
        <v>0.32703864980889119</v>
      </c>
      <c r="BU63" s="654">
        <v>0.42453014378322285</v>
      </c>
      <c r="BV63" s="654">
        <v>0.26023942160075042</v>
      </c>
      <c r="BW63" s="654">
        <v>0.31330362689345165</v>
      </c>
      <c r="BX63" s="655">
        <v>2.5588569436941377E-2</v>
      </c>
      <c r="BY63" s="656">
        <v>1.9377364558205046E-2</v>
      </c>
      <c r="BZ63" s="656">
        <v>2.6050541248193892E-2</v>
      </c>
      <c r="CA63" s="656">
        <v>-1.6361574775236865E-2</v>
      </c>
      <c r="CB63" s="656">
        <v>1.412617530667154E-2</v>
      </c>
      <c r="CC63" s="657">
        <v>5.3225386258378693E-3</v>
      </c>
      <c r="CD63"/>
      <c r="CE63" s="658">
        <v>3301</v>
      </c>
      <c r="CF63" s="658">
        <v>0</v>
      </c>
      <c r="CG63" s="658">
        <v>0</v>
      </c>
      <c r="CH63" s="658">
        <v>3301</v>
      </c>
      <c r="CI63" s="658">
        <v>1384</v>
      </c>
      <c r="CJ63" s="658">
        <v>0</v>
      </c>
      <c r="CK63" s="658">
        <v>0</v>
      </c>
      <c r="CL63" s="658">
        <v>1384</v>
      </c>
      <c r="CM63" s="590"/>
      <c r="CN63" s="659">
        <v>3400123</v>
      </c>
      <c r="CO63" s="660" t="s">
        <v>45</v>
      </c>
      <c r="CP63" s="660">
        <v>633951.30740695342</v>
      </c>
      <c r="CQ63" s="660">
        <v>785349.87477220537</v>
      </c>
      <c r="CR63" s="660">
        <v>0</v>
      </c>
      <c r="CS63" s="660">
        <v>0</v>
      </c>
      <c r="CT63" s="660">
        <v>1419301.1821791588</v>
      </c>
      <c r="CU63" s="590"/>
      <c r="CV63" s="661">
        <v>3400123</v>
      </c>
      <c r="CW63" s="662" t="s">
        <v>45</v>
      </c>
      <c r="CX63" s="662">
        <v>810104.51322573388</v>
      </c>
      <c r="CY63" s="662">
        <v>1003571.521315314</v>
      </c>
      <c r="CZ63" s="662">
        <v>0</v>
      </c>
      <c r="DA63" s="662">
        <v>0</v>
      </c>
      <c r="DB63" s="662">
        <v>1813676.0345410479</v>
      </c>
      <c r="DD63" s="63">
        <v>1444055.8206326873</v>
      </c>
      <c r="DE63" s="63">
        <v>1788921.3960875194</v>
      </c>
      <c r="DF63" s="63">
        <v>3232977.2167202067</v>
      </c>
      <c r="DH63" s="113">
        <v>0.140688886721233</v>
      </c>
      <c r="DI63" s="63">
        <v>251681.35964734701</v>
      </c>
      <c r="DJ63" s="36">
        <v>1.0572919999999999</v>
      </c>
      <c r="DK63" s="63">
        <v>186270.48167298394</v>
      </c>
      <c r="DM63" s="63">
        <v>442228539</v>
      </c>
      <c r="DO63" s="63">
        <v>442228545</v>
      </c>
      <c r="DT63" s="63"/>
      <c r="DU63" s="593"/>
    </row>
    <row r="64" spans="1:125">
      <c r="A64" s="409"/>
      <c r="B64" s="102">
        <v>3400126</v>
      </c>
      <c r="C64" s="642">
        <v>1467546184</v>
      </c>
      <c r="D64" s="643"/>
      <c r="E64" s="644" t="s">
        <v>46</v>
      </c>
      <c r="F64" s="645"/>
      <c r="G64" s="646"/>
      <c r="H64" s="647" t="s">
        <v>641</v>
      </c>
      <c r="I64" s="648">
        <v>12</v>
      </c>
      <c r="J64" s="649">
        <v>52506683</v>
      </c>
      <c r="K64" s="649"/>
      <c r="L64" s="649"/>
      <c r="M64" s="649">
        <v>52506683</v>
      </c>
      <c r="N64" s="649">
        <v>46415733</v>
      </c>
      <c r="O64" s="649"/>
      <c r="P64" s="649"/>
      <c r="Q64" s="649">
        <v>46415733</v>
      </c>
      <c r="R64" s="649">
        <v>210804148</v>
      </c>
      <c r="S64" s="649"/>
      <c r="T64" s="649"/>
      <c r="U64" s="649">
        <v>210804148</v>
      </c>
      <c r="V64" s="649">
        <v>316881504</v>
      </c>
      <c r="W64" s="649"/>
      <c r="X64" s="649"/>
      <c r="Y64" s="649">
        <v>316881504</v>
      </c>
      <c r="Z64" s="649">
        <v>34835244</v>
      </c>
      <c r="AA64" s="649"/>
      <c r="AB64" s="649"/>
      <c r="AC64" s="649">
        <v>34835244</v>
      </c>
      <c r="AD64" s="649">
        <v>8290240</v>
      </c>
      <c r="AE64" s="649"/>
      <c r="AF64" s="649"/>
      <c r="AG64" s="649">
        <v>8290240</v>
      </c>
      <c r="AH64" s="649">
        <v>50866357</v>
      </c>
      <c r="AI64" s="649"/>
      <c r="AJ64" s="649"/>
      <c r="AK64" s="649">
        <v>50866357</v>
      </c>
      <c r="AL64" s="649">
        <v>7486241</v>
      </c>
      <c r="AM64" s="649"/>
      <c r="AN64" s="649"/>
      <c r="AO64" s="649">
        <v>7486241</v>
      </c>
      <c r="AP64" s="649"/>
      <c r="AQ64" s="649"/>
      <c r="AR64" s="649"/>
      <c r="AS64" s="649">
        <v>0</v>
      </c>
      <c r="AT64" s="649"/>
      <c r="AU64" s="649"/>
      <c r="AV64" s="649"/>
      <c r="AW64" s="649">
        <v>0</v>
      </c>
      <c r="AX64" s="650">
        <v>52506683</v>
      </c>
      <c r="AY64" s="650">
        <v>46415733</v>
      </c>
      <c r="AZ64" s="650">
        <v>210804148</v>
      </c>
      <c r="BA64" s="650">
        <v>316881504</v>
      </c>
      <c r="BB64" s="650">
        <v>34835244</v>
      </c>
      <c r="BC64" s="650">
        <v>8290240</v>
      </c>
      <c r="BD64" s="650">
        <v>50866357</v>
      </c>
      <c r="BE64" s="650">
        <v>7486241</v>
      </c>
      <c r="BF64" s="651">
        <v>0.23798426673859382</v>
      </c>
      <c r="BG64" s="651">
        <v>0.1471747033112672</v>
      </c>
      <c r="BH64" s="651">
        <v>0.18408618760809381</v>
      </c>
      <c r="BI64" s="651">
        <v>0.24907803521968647</v>
      </c>
      <c r="BJ64" s="651">
        <v>0.14647662427151317</v>
      </c>
      <c r="BK64" s="651">
        <v>0.18746466883279972</v>
      </c>
      <c r="BL64"/>
      <c r="BM64" s="149">
        <v>0.40647133301512067</v>
      </c>
      <c r="BN64" s="149">
        <v>0.59352866698487927</v>
      </c>
      <c r="BO64" s="653">
        <v>0</v>
      </c>
      <c r="BP64" s="653">
        <v>0</v>
      </c>
      <c r="BQ64"/>
      <c r="BR64" s="654">
        <v>0.26085316057827251</v>
      </c>
      <c r="BS64" s="654">
        <v>0.17932073075269678</v>
      </c>
      <c r="BT64" s="654">
        <v>0.21255716374677508</v>
      </c>
      <c r="BU64" s="654">
        <v>0.26106699920217985</v>
      </c>
      <c r="BV64" s="654">
        <v>0.1717943461103367</v>
      </c>
      <c r="BW64" s="654">
        <v>0.20972100883416078</v>
      </c>
      <c r="BX64" s="655">
        <v>-2.2868893839678689E-2</v>
      </c>
      <c r="BY64" s="656">
        <v>-3.2146027441429581E-2</v>
      </c>
      <c r="BZ64" s="656">
        <v>-2.847097613868127E-2</v>
      </c>
      <c r="CA64" s="656">
        <v>-1.1988963982493384E-2</v>
      </c>
      <c r="CB64" s="656">
        <v>-2.5317721838823526E-2</v>
      </c>
      <c r="CC64" s="657">
        <v>-2.2256340001361063E-2</v>
      </c>
      <c r="CD64"/>
      <c r="CE64" s="658">
        <v>5910</v>
      </c>
      <c r="CF64" s="658">
        <v>0</v>
      </c>
      <c r="CG64" s="658">
        <v>0</v>
      </c>
      <c r="CH64" s="658">
        <v>5910</v>
      </c>
      <c r="CI64" s="658">
        <v>2066</v>
      </c>
      <c r="CJ64" s="658">
        <v>0</v>
      </c>
      <c r="CK64" s="658">
        <v>0</v>
      </c>
      <c r="CL64" s="658">
        <v>2066</v>
      </c>
      <c r="CM64" s="590"/>
      <c r="CN64" s="659">
        <v>3400126</v>
      </c>
      <c r="CO64" s="660" t="s">
        <v>46</v>
      </c>
      <c r="CP64" s="660">
        <v>914365.05300597195</v>
      </c>
      <c r="CQ64" s="660">
        <v>723810.93857124972</v>
      </c>
      <c r="CR64" s="660">
        <v>0</v>
      </c>
      <c r="CS64" s="660">
        <v>0</v>
      </c>
      <c r="CT64" s="660">
        <v>1638175.9915772215</v>
      </c>
      <c r="CU64" s="590"/>
      <c r="CV64" s="661">
        <v>3400126</v>
      </c>
      <c r="CW64" s="662" t="s">
        <v>46</v>
      </c>
      <c r="CX64" s="662">
        <v>1168435.5683496152</v>
      </c>
      <c r="CY64" s="662">
        <v>924933.03698215925</v>
      </c>
      <c r="CZ64" s="662">
        <v>0</v>
      </c>
      <c r="DA64" s="662">
        <v>0</v>
      </c>
      <c r="DB64" s="662">
        <v>2093368.6053317743</v>
      </c>
      <c r="DD64" s="63">
        <v>2082800.6213555872</v>
      </c>
      <c r="DE64" s="63">
        <v>1648743.975553409</v>
      </c>
      <c r="DF64" s="63">
        <v>3731544.5969089959</v>
      </c>
      <c r="DH64" s="113">
        <v>0.16128671284799057</v>
      </c>
      <c r="DI64" s="63">
        <v>265920.49614493706</v>
      </c>
      <c r="DJ64" s="36">
        <v>1.074074</v>
      </c>
      <c r="DK64" s="63">
        <v>199932.80368346398</v>
      </c>
      <c r="DM64" s="63">
        <v>728086150</v>
      </c>
      <c r="DO64" s="63">
        <v>728086156</v>
      </c>
      <c r="DT64" s="63"/>
      <c r="DU64" s="593"/>
    </row>
    <row r="65" spans="1:130">
      <c r="A65" s="409"/>
      <c r="B65" s="102">
        <v>3400127</v>
      </c>
      <c r="C65" s="642">
        <v>1124154216</v>
      </c>
      <c r="D65" s="643"/>
      <c r="E65" s="644" t="s">
        <v>413</v>
      </c>
      <c r="F65" s="645"/>
      <c r="G65" s="646"/>
      <c r="H65" s="647">
        <v>43008</v>
      </c>
      <c r="I65" s="648">
        <v>12</v>
      </c>
      <c r="J65" s="649">
        <v>13941601</v>
      </c>
      <c r="K65" s="649"/>
      <c r="L65" s="649"/>
      <c r="M65" s="649">
        <v>13941601</v>
      </c>
      <c r="N65" s="649">
        <v>20448301</v>
      </c>
      <c r="O65" s="649"/>
      <c r="P65" s="649"/>
      <c r="Q65" s="649">
        <v>20448301</v>
      </c>
      <c r="R65" s="649">
        <v>34803295</v>
      </c>
      <c r="S65" s="649"/>
      <c r="T65" s="649"/>
      <c r="U65" s="649">
        <v>34803295</v>
      </c>
      <c r="V65" s="649">
        <v>87554418</v>
      </c>
      <c r="W65" s="649"/>
      <c r="X65" s="649"/>
      <c r="Y65" s="649">
        <v>87554418</v>
      </c>
      <c r="Z65" s="649">
        <v>4982804</v>
      </c>
      <c r="AA65" s="649"/>
      <c r="AB65" s="649"/>
      <c r="AC65" s="649">
        <v>4982804</v>
      </c>
      <c r="AD65" s="649">
        <v>2121418</v>
      </c>
      <c r="AE65" s="649"/>
      <c r="AF65" s="649"/>
      <c r="AG65" s="649">
        <v>2121418</v>
      </c>
      <c r="AH65" s="649">
        <v>14558282</v>
      </c>
      <c r="AI65" s="649"/>
      <c r="AJ65" s="649"/>
      <c r="AK65" s="649">
        <v>14558282</v>
      </c>
      <c r="AL65" s="649">
        <v>3490366</v>
      </c>
      <c r="AM65" s="649"/>
      <c r="AN65" s="649"/>
      <c r="AO65" s="649">
        <v>3490366</v>
      </c>
      <c r="AP65" s="649"/>
      <c r="AQ65" s="649"/>
      <c r="AR65" s="649"/>
      <c r="AS65" s="649">
        <v>0</v>
      </c>
      <c r="AT65" s="649"/>
      <c r="AU65" s="649"/>
      <c r="AV65" s="649"/>
      <c r="AW65" s="649">
        <v>0</v>
      </c>
      <c r="AX65" s="650">
        <v>13941601</v>
      </c>
      <c r="AY65" s="650">
        <v>20448301</v>
      </c>
      <c r="AZ65" s="650">
        <v>34803295</v>
      </c>
      <c r="BA65" s="650">
        <v>87554418</v>
      </c>
      <c r="BB65" s="650">
        <v>4982804</v>
      </c>
      <c r="BC65" s="650">
        <v>2121418</v>
      </c>
      <c r="BD65" s="650">
        <v>14558282</v>
      </c>
      <c r="BE65" s="650">
        <v>3490366</v>
      </c>
      <c r="BF65" s="651">
        <v>0.42574783194362048</v>
      </c>
      <c r="BG65" s="651">
        <v>0.23975122888813391</v>
      </c>
      <c r="BH65" s="651">
        <v>0.28717871667930839</v>
      </c>
      <c r="BI65" s="651">
        <v>0.4005827896467849</v>
      </c>
      <c r="BJ65" s="651">
        <v>0.23354961939213623</v>
      </c>
      <c r="BK65" s="651">
        <v>0.2810603529341873</v>
      </c>
      <c r="BL65"/>
      <c r="BM65" s="149">
        <v>0.25499115044066639</v>
      </c>
      <c r="BN65" s="149">
        <v>0.74500884955933355</v>
      </c>
      <c r="BO65" s="653">
        <v>0</v>
      </c>
      <c r="BP65" s="653">
        <v>0</v>
      </c>
      <c r="BQ65"/>
      <c r="BR65" s="654">
        <v>0.425404484777403</v>
      </c>
      <c r="BS65" s="654">
        <v>0.24999091378088467</v>
      </c>
      <c r="BT65" s="654">
        <v>0.29892001439994531</v>
      </c>
      <c r="BU65" s="654">
        <v>0.38949465295800534</v>
      </c>
      <c r="BV65" s="654">
        <v>0.2306430052096409</v>
      </c>
      <c r="BW65" s="654">
        <v>0.27701794682374931</v>
      </c>
      <c r="BX65" s="655">
        <v>3.4334716621747807E-4</v>
      </c>
      <c r="BY65" s="656">
        <v>-1.0239684892750761E-2</v>
      </c>
      <c r="BZ65" s="656">
        <v>-1.1741297720636923E-2</v>
      </c>
      <c r="CA65" s="656">
        <v>1.108813668877956E-2</v>
      </c>
      <c r="CB65" s="656">
        <v>2.9066141824953262E-3</v>
      </c>
      <c r="CC65" s="657">
        <v>4.0424061104379905E-3</v>
      </c>
      <c r="CD65"/>
      <c r="CE65" s="658">
        <v>1496</v>
      </c>
      <c r="CF65" s="658">
        <v>0</v>
      </c>
      <c r="CG65" s="658">
        <v>0</v>
      </c>
      <c r="CH65" s="658">
        <v>1496</v>
      </c>
      <c r="CI65" s="658">
        <v>711</v>
      </c>
      <c r="CJ65" s="658">
        <v>0</v>
      </c>
      <c r="CK65" s="658">
        <v>0</v>
      </c>
      <c r="CL65" s="658">
        <v>711</v>
      </c>
      <c r="CM65" s="590"/>
      <c r="CN65" s="659">
        <v>3400127</v>
      </c>
      <c r="CO65" s="660" t="s">
        <v>413</v>
      </c>
      <c r="CP65" s="660">
        <v>243487.63646464091</v>
      </c>
      <c r="CQ65" s="660">
        <v>341311.98811415705</v>
      </c>
      <c r="CR65" s="660">
        <v>0</v>
      </c>
      <c r="CS65" s="660">
        <v>0</v>
      </c>
      <c r="CT65" s="660">
        <v>584799.62457879796</v>
      </c>
      <c r="CU65" s="590"/>
      <c r="CV65" s="661">
        <v>3400127</v>
      </c>
      <c r="CW65" s="662" t="s">
        <v>413</v>
      </c>
      <c r="CX65" s="662">
        <v>0</v>
      </c>
      <c r="CY65" s="662">
        <v>0</v>
      </c>
      <c r="CZ65" s="662">
        <v>0</v>
      </c>
      <c r="DA65" s="662">
        <v>0</v>
      </c>
      <c r="DB65" s="662">
        <v>0</v>
      </c>
      <c r="DD65" s="63">
        <v>243487.63646464091</v>
      </c>
      <c r="DE65" s="63">
        <v>341311.98811415705</v>
      </c>
      <c r="DF65" s="63">
        <v>584799.62457879796</v>
      </c>
      <c r="DH65" s="113">
        <v>0.17069222523670793</v>
      </c>
      <c r="DI65" s="63">
        <v>58259.302751170275</v>
      </c>
      <c r="DJ65" s="36">
        <v>1.0572919999999999</v>
      </c>
      <c r="DK65" s="63">
        <v>43117.96630707322</v>
      </c>
      <c r="DM65" s="63">
        <v>181900485</v>
      </c>
      <c r="DO65" s="63">
        <v>181900491</v>
      </c>
      <c r="DT65" s="63"/>
      <c r="DU65" s="593"/>
    </row>
    <row r="66" spans="1:130">
      <c r="A66" s="409"/>
      <c r="B66" s="102">
        <v>3400129</v>
      </c>
      <c r="C66" s="642">
        <v>1703568754</v>
      </c>
      <c r="D66" s="643"/>
      <c r="E66" s="644" t="s">
        <v>414</v>
      </c>
      <c r="F66" s="645"/>
      <c r="G66" s="646"/>
      <c r="H66" s="647">
        <v>43008</v>
      </c>
      <c r="I66" s="648">
        <v>12</v>
      </c>
      <c r="J66" s="649">
        <v>46377003</v>
      </c>
      <c r="K66" s="649"/>
      <c r="L66" s="649"/>
      <c r="M66" s="649">
        <v>46377003</v>
      </c>
      <c r="N66" s="649">
        <v>38496479</v>
      </c>
      <c r="O66" s="649"/>
      <c r="P66" s="649"/>
      <c r="Q66" s="649">
        <v>38496479</v>
      </c>
      <c r="R66" s="649">
        <v>288396415</v>
      </c>
      <c r="S66" s="649"/>
      <c r="T66" s="649"/>
      <c r="U66" s="649">
        <v>288396415</v>
      </c>
      <c r="V66" s="649">
        <v>412418835</v>
      </c>
      <c r="W66" s="649"/>
      <c r="X66" s="649"/>
      <c r="Y66" s="649">
        <v>412418835</v>
      </c>
      <c r="Z66" s="649">
        <v>19238605</v>
      </c>
      <c r="AA66" s="649"/>
      <c r="AB66" s="649"/>
      <c r="AC66" s="649">
        <v>19238605</v>
      </c>
      <c r="AD66" s="649">
        <v>4307460</v>
      </c>
      <c r="AE66" s="649"/>
      <c r="AF66" s="649"/>
      <c r="AG66" s="649">
        <v>4307460</v>
      </c>
      <c r="AH66" s="649">
        <v>28175664</v>
      </c>
      <c r="AI66" s="649"/>
      <c r="AJ66" s="649"/>
      <c r="AK66" s="649">
        <v>28175664</v>
      </c>
      <c r="AL66" s="649">
        <v>2555885</v>
      </c>
      <c r="AM66" s="649"/>
      <c r="AN66" s="649"/>
      <c r="AO66" s="649">
        <v>2555885</v>
      </c>
      <c r="AP66" s="649"/>
      <c r="AQ66" s="649"/>
      <c r="AR66" s="649"/>
      <c r="AS66" s="649">
        <v>0</v>
      </c>
      <c r="AT66" s="649"/>
      <c r="AU66" s="649"/>
      <c r="AV66" s="649"/>
      <c r="AW66" s="649">
        <v>0</v>
      </c>
      <c r="AX66" s="650">
        <v>46377003</v>
      </c>
      <c r="AY66" s="650">
        <v>38496479</v>
      </c>
      <c r="AZ66" s="650">
        <v>288396415</v>
      </c>
      <c r="BA66" s="650">
        <v>412418835</v>
      </c>
      <c r="BB66" s="650">
        <v>19238605</v>
      </c>
      <c r="BC66" s="650">
        <v>4307460</v>
      </c>
      <c r="BD66" s="650">
        <v>28175664</v>
      </c>
      <c r="BE66" s="650">
        <v>2555885</v>
      </c>
      <c r="BF66" s="651">
        <v>0.22389669105426302</v>
      </c>
      <c r="BG66" s="651">
        <v>9.0712502818034738E-2</v>
      </c>
      <c r="BH66" s="651">
        <v>0.14475273255820942</v>
      </c>
      <c r="BI66" s="651">
        <v>0.16080991506083736</v>
      </c>
      <c r="BJ66" s="651">
        <v>9.3343164116158756E-2</v>
      </c>
      <c r="BK66" s="651">
        <v>0.12110678527614803</v>
      </c>
      <c r="BL66"/>
      <c r="BM66" s="149">
        <v>0.40575559648510029</v>
      </c>
      <c r="BN66" s="149">
        <v>0.59424440351489971</v>
      </c>
      <c r="BO66" s="653">
        <v>0</v>
      </c>
      <c r="BP66" s="653">
        <v>0</v>
      </c>
      <c r="BQ66"/>
      <c r="BR66" s="654">
        <v>0.27650360206664443</v>
      </c>
      <c r="BS66" s="654">
        <v>0.10746010454759247</v>
      </c>
      <c r="BT66" s="654">
        <v>0.169290151684198</v>
      </c>
      <c r="BU66" s="654">
        <v>0.19911930076681661</v>
      </c>
      <c r="BV66" s="654">
        <v>0.10417251308183881</v>
      </c>
      <c r="BW66" s="654">
        <v>0.14009760911832453</v>
      </c>
      <c r="BX66" s="655">
        <v>-5.2606911012381408E-2</v>
      </c>
      <c r="BY66" s="656">
        <v>-1.6747601729557735E-2</v>
      </c>
      <c r="BZ66" s="656">
        <v>-2.4537419125988585E-2</v>
      </c>
      <c r="CA66" s="656">
        <v>-3.8309385705979249E-2</v>
      </c>
      <c r="CB66" s="656">
        <v>-1.0829348965680052E-2</v>
      </c>
      <c r="CC66" s="657">
        <v>-1.8990823842176499E-2</v>
      </c>
      <c r="CD66"/>
      <c r="CE66" s="658">
        <v>2407</v>
      </c>
      <c r="CF66" s="658">
        <v>0</v>
      </c>
      <c r="CG66" s="658">
        <v>0</v>
      </c>
      <c r="CH66" s="658">
        <v>2407</v>
      </c>
      <c r="CI66" s="658">
        <v>807</v>
      </c>
      <c r="CJ66" s="658">
        <v>0</v>
      </c>
      <c r="CK66" s="658">
        <v>0</v>
      </c>
      <c r="CL66" s="658">
        <v>807</v>
      </c>
      <c r="CM66" s="590"/>
      <c r="CN66" s="659">
        <v>3400129</v>
      </c>
      <c r="CO66" s="660" t="s">
        <v>414</v>
      </c>
      <c r="CP66" s="660">
        <v>700450.20919580758</v>
      </c>
      <c r="CQ66" s="660">
        <v>710455.13346531719</v>
      </c>
      <c r="CR66" s="660">
        <v>0</v>
      </c>
      <c r="CS66" s="660">
        <v>0</v>
      </c>
      <c r="CT66" s="660">
        <v>1410905.3426611247</v>
      </c>
      <c r="CU66" s="590"/>
      <c r="CV66" s="661">
        <v>3400129</v>
      </c>
      <c r="CW66" s="662" t="s">
        <v>414</v>
      </c>
      <c r="CX66" s="662">
        <v>895081.16653378378</v>
      </c>
      <c r="CY66" s="662">
        <v>907866.1142269487</v>
      </c>
      <c r="CZ66" s="662">
        <v>0</v>
      </c>
      <c r="DA66" s="662">
        <v>0</v>
      </c>
      <c r="DB66" s="662">
        <v>1802947.2807607325</v>
      </c>
      <c r="DD66" s="63">
        <v>1595531.3757295914</v>
      </c>
      <c r="DE66" s="63">
        <v>1618321.247692266</v>
      </c>
      <c r="DF66" s="63">
        <v>3213852.6234218571</v>
      </c>
      <c r="DH66" s="113">
        <v>6.6392695290392656E-2</v>
      </c>
      <c r="DI66" s="63">
        <v>107444.70948000067</v>
      </c>
      <c r="DJ66" s="36">
        <v>1.0572919999999999</v>
      </c>
      <c r="DK66" s="63">
        <v>79520.302242870195</v>
      </c>
      <c r="DM66" s="63">
        <v>839966346</v>
      </c>
      <c r="DO66" s="63">
        <v>839966352</v>
      </c>
      <c r="DT66" s="63"/>
      <c r="DU66" s="593"/>
    </row>
    <row r="67" spans="1:130" s="663" customFormat="1">
      <c r="A67" s="409"/>
      <c r="B67" s="102">
        <v>3400130</v>
      </c>
      <c r="C67" s="642">
        <v>1396790325</v>
      </c>
      <c r="D67" s="643"/>
      <c r="E67" s="644" t="s">
        <v>415</v>
      </c>
      <c r="F67" s="645"/>
      <c r="G67" s="646"/>
      <c r="H67" s="647">
        <v>43100</v>
      </c>
      <c r="I67" s="648">
        <v>12</v>
      </c>
      <c r="J67" s="649">
        <v>79972201</v>
      </c>
      <c r="K67" s="649"/>
      <c r="L67" s="649"/>
      <c r="M67" s="649">
        <v>79972201</v>
      </c>
      <c r="N67" s="649">
        <v>88521562</v>
      </c>
      <c r="O67" s="649"/>
      <c r="P67" s="649"/>
      <c r="Q67" s="649">
        <v>88521562</v>
      </c>
      <c r="R67" s="649">
        <v>319051716</v>
      </c>
      <c r="S67" s="649"/>
      <c r="T67" s="649"/>
      <c r="U67" s="649">
        <v>319051716</v>
      </c>
      <c r="V67" s="649">
        <v>611930498</v>
      </c>
      <c r="W67" s="649"/>
      <c r="X67" s="649"/>
      <c r="Y67" s="649">
        <v>611930498</v>
      </c>
      <c r="Z67" s="649">
        <v>39867787</v>
      </c>
      <c r="AA67" s="649"/>
      <c r="AB67" s="649"/>
      <c r="AC67" s="649">
        <v>39867787</v>
      </c>
      <c r="AD67" s="649">
        <v>13173837</v>
      </c>
      <c r="AE67" s="649"/>
      <c r="AF67" s="649"/>
      <c r="AG67" s="649">
        <v>13173837</v>
      </c>
      <c r="AH67" s="649">
        <v>72989875</v>
      </c>
      <c r="AI67" s="649"/>
      <c r="AJ67" s="649"/>
      <c r="AK67" s="649">
        <v>72989875</v>
      </c>
      <c r="AL67" s="649">
        <v>10545903</v>
      </c>
      <c r="AM67" s="649"/>
      <c r="AN67" s="649"/>
      <c r="AO67" s="649">
        <v>10545903</v>
      </c>
      <c r="AP67" s="649"/>
      <c r="AQ67" s="649"/>
      <c r="AR67" s="649"/>
      <c r="AS67" s="649">
        <v>0</v>
      </c>
      <c r="AT67" s="649"/>
      <c r="AU67" s="649"/>
      <c r="AV67" s="649"/>
      <c r="AW67" s="649">
        <v>0</v>
      </c>
      <c r="AX67" s="650">
        <v>79972201</v>
      </c>
      <c r="AY67" s="650">
        <v>88521562</v>
      </c>
      <c r="AZ67" s="650">
        <v>319051716</v>
      </c>
      <c r="BA67" s="650">
        <v>611930498</v>
      </c>
      <c r="BB67" s="650">
        <v>39867787</v>
      </c>
      <c r="BC67" s="650">
        <v>13173837</v>
      </c>
      <c r="BD67" s="650">
        <v>72989875</v>
      </c>
      <c r="BE67" s="650">
        <v>10545903</v>
      </c>
      <c r="BF67" s="651">
        <v>0.33043813041340869</v>
      </c>
      <c r="BG67" s="651">
        <v>0.14448446445483021</v>
      </c>
      <c r="BH67" s="651">
        <v>0.21017394459225994</v>
      </c>
      <c r="BI67" s="651">
        <v>0.25065591874139925</v>
      </c>
      <c r="BJ67" s="651">
        <v>0.14465950347191225</v>
      </c>
      <c r="BK67" s="651">
        <v>0.18098494307002946</v>
      </c>
      <c r="BL67"/>
      <c r="BM67" s="149">
        <v>0.35325724716856177</v>
      </c>
      <c r="BN67" s="149">
        <v>0.64674275283143823</v>
      </c>
      <c r="BO67" s="653">
        <v>0</v>
      </c>
      <c r="BP67" s="653">
        <v>0</v>
      </c>
      <c r="BQ67"/>
      <c r="BR67" s="654">
        <v>0.32495029818771859</v>
      </c>
      <c r="BS67" s="654">
        <v>0.14868657172258648</v>
      </c>
      <c r="BT67" s="654">
        <v>0.21004230958280906</v>
      </c>
      <c r="BU67" s="654">
        <v>0.25844998767321831</v>
      </c>
      <c r="BV67" s="654">
        <v>0.1472354065267682</v>
      </c>
      <c r="BW67" s="654">
        <v>0.18394671699023871</v>
      </c>
      <c r="BX67" s="655">
        <v>5.4878322256901035E-3</v>
      </c>
      <c r="BY67" s="656">
        <v>-4.2021072677562721E-3</v>
      </c>
      <c r="BZ67" s="656">
        <v>1.3163500945087558E-4</v>
      </c>
      <c r="CA67" s="656">
        <v>-7.7940689318190537E-3</v>
      </c>
      <c r="CB67" s="656">
        <v>-2.5759030548559436E-3</v>
      </c>
      <c r="CC67" s="657">
        <v>-2.961773920209243E-3</v>
      </c>
      <c r="CD67"/>
      <c r="CE67" s="658">
        <v>6551</v>
      </c>
      <c r="CF67" s="658">
        <v>0</v>
      </c>
      <c r="CG67" s="658">
        <v>0</v>
      </c>
      <c r="CH67" s="658">
        <v>6551</v>
      </c>
      <c r="CI67" s="658">
        <v>2225</v>
      </c>
      <c r="CJ67" s="658">
        <v>0</v>
      </c>
      <c r="CK67" s="658">
        <v>0</v>
      </c>
      <c r="CL67" s="658">
        <v>2225</v>
      </c>
      <c r="CM67" s="590"/>
      <c r="CN67" s="659">
        <v>3400130</v>
      </c>
      <c r="CO67" s="660" t="s">
        <v>415</v>
      </c>
      <c r="CP67" s="660">
        <v>1065665.6132121226</v>
      </c>
      <c r="CQ67" s="660">
        <v>1252410.8159757233</v>
      </c>
      <c r="CR67" s="660">
        <v>0</v>
      </c>
      <c r="CS67" s="660">
        <v>0</v>
      </c>
      <c r="CT67" s="660">
        <v>2318076.4291878459</v>
      </c>
      <c r="CU67" s="590"/>
      <c r="CV67" s="661">
        <v>3400130</v>
      </c>
      <c r="CW67" s="662" t="s">
        <v>415</v>
      </c>
      <c r="CX67" s="662">
        <v>0</v>
      </c>
      <c r="CY67" s="662">
        <v>0</v>
      </c>
      <c r="CZ67" s="662">
        <v>0</v>
      </c>
      <c r="DA67" s="662">
        <v>0</v>
      </c>
      <c r="DB67" s="662">
        <v>0</v>
      </c>
      <c r="DC67" s="63"/>
      <c r="DD67" s="63">
        <v>1065665.6132121226</v>
      </c>
      <c r="DE67" s="63">
        <v>1252410.8159757233</v>
      </c>
      <c r="DF67" s="63">
        <v>2318076.4291878459</v>
      </c>
      <c r="DG67" s="63"/>
      <c r="DH67" s="113">
        <v>0.11913372021157964</v>
      </c>
      <c r="DI67" s="63">
        <v>149204.35974040799</v>
      </c>
      <c r="DJ67" s="36">
        <v>1.0518130000000001</v>
      </c>
      <c r="DK67" s="63">
        <v>109854.55966214644</v>
      </c>
      <c r="DL67" s="578"/>
      <c r="DM67" s="63">
        <v>1236053379</v>
      </c>
      <c r="DN67" s="114"/>
      <c r="DO67" s="63">
        <v>1236053385</v>
      </c>
      <c r="DP67" s="63"/>
      <c r="DQ67" s="63"/>
      <c r="DR67" s="578"/>
      <c r="DS67" s="578"/>
      <c r="DT67" s="63"/>
      <c r="DU67" s="593"/>
      <c r="DV67" s="578"/>
      <c r="DW67" s="578"/>
      <c r="DX67" s="578"/>
      <c r="DY67" s="578"/>
      <c r="DZ67" s="578"/>
    </row>
    <row r="68" spans="1:130">
      <c r="A68" s="409"/>
      <c r="B68" s="102">
        <v>3400131</v>
      </c>
      <c r="C68" s="642">
        <v>1801852835</v>
      </c>
      <c r="D68" s="643"/>
      <c r="E68" s="644" t="s">
        <v>416</v>
      </c>
      <c r="F68" s="645"/>
      <c r="G68" s="646"/>
      <c r="H68" s="647">
        <v>43008</v>
      </c>
      <c r="I68" s="648">
        <v>12</v>
      </c>
      <c r="J68" s="649">
        <v>131187953</v>
      </c>
      <c r="K68" s="649"/>
      <c r="L68" s="649">
        <v>2713907</v>
      </c>
      <c r="M68" s="649">
        <v>133901860</v>
      </c>
      <c r="N68" s="649">
        <v>97405984</v>
      </c>
      <c r="O68" s="649"/>
      <c r="P68" s="649"/>
      <c r="Q68" s="649">
        <v>97405984</v>
      </c>
      <c r="R68" s="649">
        <v>403596170</v>
      </c>
      <c r="S68" s="649"/>
      <c r="T68" s="649">
        <v>4698812</v>
      </c>
      <c r="U68" s="649">
        <v>408294982</v>
      </c>
      <c r="V68" s="649">
        <v>466771774</v>
      </c>
      <c r="W68" s="649"/>
      <c r="X68" s="649"/>
      <c r="Y68" s="649">
        <v>466771774</v>
      </c>
      <c r="Z68" s="649">
        <v>31038563</v>
      </c>
      <c r="AA68" s="649"/>
      <c r="AB68" s="649">
        <v>351178</v>
      </c>
      <c r="AC68" s="649">
        <v>31389741</v>
      </c>
      <c r="AD68" s="649">
        <v>10226791</v>
      </c>
      <c r="AE68" s="649"/>
      <c r="AF68" s="649">
        <v>245312</v>
      </c>
      <c r="AG68" s="649">
        <v>10472103</v>
      </c>
      <c r="AH68" s="649">
        <v>40976992</v>
      </c>
      <c r="AI68" s="649"/>
      <c r="AJ68" s="649"/>
      <c r="AK68" s="649">
        <v>40976992</v>
      </c>
      <c r="AL68" s="649">
        <v>7422366</v>
      </c>
      <c r="AM68" s="649"/>
      <c r="AN68" s="649"/>
      <c r="AO68" s="649">
        <v>7422366</v>
      </c>
      <c r="AP68" s="649"/>
      <c r="AQ68" s="649"/>
      <c r="AR68" s="649"/>
      <c r="AS68" s="649">
        <v>0</v>
      </c>
      <c r="AT68" s="649"/>
      <c r="AU68" s="649"/>
      <c r="AV68" s="649"/>
      <c r="AW68" s="649">
        <v>0</v>
      </c>
      <c r="AX68" s="650">
        <v>133901860</v>
      </c>
      <c r="AY68" s="650">
        <v>97405984</v>
      </c>
      <c r="AZ68" s="650">
        <v>408294982</v>
      </c>
      <c r="BA68" s="650">
        <v>466771774</v>
      </c>
      <c r="BB68" s="650">
        <v>31389741</v>
      </c>
      <c r="BC68" s="650">
        <v>10472103</v>
      </c>
      <c r="BD68" s="650">
        <v>40976992</v>
      </c>
      <c r="BE68" s="650">
        <v>7422366</v>
      </c>
      <c r="BF68" s="651">
        <v>0.33361546372746431</v>
      </c>
      <c r="BG68" s="651">
        <v>0.18113496471385698</v>
      </c>
      <c r="BH68" s="651">
        <v>0.24727479406870556</v>
      </c>
      <c r="BI68" s="651">
        <v>0.32795372439820974</v>
      </c>
      <c r="BJ68" s="651">
        <v>0.20868010755080491</v>
      </c>
      <c r="BK68" s="651">
        <v>0.26433165517260265</v>
      </c>
      <c r="BL68"/>
      <c r="BM68" s="149">
        <v>0.43375926615341331</v>
      </c>
      <c r="BN68" s="149">
        <v>0.56624073384658669</v>
      </c>
      <c r="BO68" s="653">
        <v>0</v>
      </c>
      <c r="BP68" s="653">
        <v>0</v>
      </c>
      <c r="BQ68"/>
      <c r="BR68" s="654">
        <v>0.33435779342433752</v>
      </c>
      <c r="BS68" s="654">
        <v>0.17975177483813309</v>
      </c>
      <c r="BT68" s="654">
        <v>0.24488095259338302</v>
      </c>
      <c r="BU68" s="654">
        <v>0.32773798322194719</v>
      </c>
      <c r="BV68" s="654">
        <v>0.20607254200304959</v>
      </c>
      <c r="BW68" s="654">
        <v>0.26187982868524806</v>
      </c>
      <c r="BX68" s="655">
        <v>-7.4232969687321182E-4</v>
      </c>
      <c r="BY68" s="656">
        <v>1.3831898757238892E-3</v>
      </c>
      <c r="BZ68" s="656">
        <v>2.393841475322539E-3</v>
      </c>
      <c r="CA68" s="656">
        <v>2.1574117626255163E-4</v>
      </c>
      <c r="CB68" s="656">
        <v>2.6075655477553195E-3</v>
      </c>
      <c r="CC68" s="657">
        <v>2.4518264873545914E-3</v>
      </c>
      <c r="CD68"/>
      <c r="CE68" s="658">
        <v>6006</v>
      </c>
      <c r="CF68" s="658">
        <v>0</v>
      </c>
      <c r="CG68" s="658">
        <v>202</v>
      </c>
      <c r="CH68" s="658">
        <v>6208</v>
      </c>
      <c r="CI68" s="658">
        <v>1584</v>
      </c>
      <c r="CJ68" s="658">
        <v>0</v>
      </c>
      <c r="CK68" s="658">
        <v>16</v>
      </c>
      <c r="CL68" s="658">
        <v>1600</v>
      </c>
      <c r="CM68" s="590"/>
      <c r="CN68" s="659">
        <v>3400131</v>
      </c>
      <c r="CO68" s="660" t="s">
        <v>416</v>
      </c>
      <c r="CP68" s="660">
        <v>1879012.8235896239</v>
      </c>
      <c r="CQ68" s="660">
        <v>1437569.861236379</v>
      </c>
      <c r="CR68" s="660">
        <v>0</v>
      </c>
      <c r="CS68" s="660">
        <v>0</v>
      </c>
      <c r="CT68" s="660">
        <v>3316582.6848260029</v>
      </c>
      <c r="CU68" s="590"/>
      <c r="CV68" s="661">
        <v>3400131</v>
      </c>
      <c r="CW68" s="662" t="s">
        <v>416</v>
      </c>
      <c r="CX68" s="662">
        <v>0</v>
      </c>
      <c r="CY68" s="662">
        <v>0</v>
      </c>
      <c r="CZ68" s="662">
        <v>0</v>
      </c>
      <c r="DA68" s="662">
        <v>0</v>
      </c>
      <c r="DB68" s="662">
        <v>0</v>
      </c>
      <c r="DD68" s="63">
        <v>1879012.8235896239</v>
      </c>
      <c r="DE68" s="63">
        <v>1437569.861236379</v>
      </c>
      <c r="DF68" s="63">
        <v>3316582.6848260029</v>
      </c>
      <c r="DH68" s="113">
        <v>7.620030818640465E-2</v>
      </c>
      <c r="DI68" s="63">
        <v>109543.26646569905</v>
      </c>
      <c r="DJ68" s="36">
        <v>1.0572919999999999</v>
      </c>
      <c r="DK68" s="63">
        <v>81073.453501636308</v>
      </c>
      <c r="DM68" s="63">
        <v>1196635802</v>
      </c>
      <c r="DO68" s="63">
        <v>1196635808</v>
      </c>
      <c r="DT68" s="63"/>
      <c r="DU68" s="593"/>
    </row>
    <row r="69" spans="1:130">
      <c r="A69" s="409"/>
      <c r="B69" s="102">
        <v>3400132</v>
      </c>
      <c r="C69" s="642">
        <v>1164707725</v>
      </c>
      <c r="D69" s="643"/>
      <c r="E69" s="644" t="s">
        <v>417</v>
      </c>
      <c r="F69" s="645"/>
      <c r="G69" s="646"/>
      <c r="H69" s="647">
        <v>43039</v>
      </c>
      <c r="I69" s="648">
        <v>12</v>
      </c>
      <c r="J69" s="649">
        <v>31087879</v>
      </c>
      <c r="K69" s="649"/>
      <c r="L69" s="649">
        <v>1807571</v>
      </c>
      <c r="M69" s="649">
        <v>32895450</v>
      </c>
      <c r="N69" s="649">
        <v>49711102</v>
      </c>
      <c r="O69" s="649"/>
      <c r="P69" s="649"/>
      <c r="Q69" s="649">
        <v>49711102</v>
      </c>
      <c r="R69" s="649">
        <v>126043422</v>
      </c>
      <c r="S69" s="649"/>
      <c r="T69" s="649">
        <v>1311150</v>
      </c>
      <c r="U69" s="649">
        <v>127354572</v>
      </c>
      <c r="V69" s="649">
        <v>289914915</v>
      </c>
      <c r="W69" s="649"/>
      <c r="X69" s="649"/>
      <c r="Y69" s="649">
        <v>289914915</v>
      </c>
      <c r="Z69" s="649">
        <v>21742367</v>
      </c>
      <c r="AA69" s="649"/>
      <c r="AB69" s="649">
        <v>832248</v>
      </c>
      <c r="AC69" s="649">
        <v>22574615</v>
      </c>
      <c r="AD69" s="649">
        <v>5602894</v>
      </c>
      <c r="AE69" s="649"/>
      <c r="AF69" s="649">
        <v>465471</v>
      </c>
      <c r="AG69" s="649">
        <v>6068365</v>
      </c>
      <c r="AH69" s="649">
        <v>51031875</v>
      </c>
      <c r="AI69" s="649"/>
      <c r="AJ69" s="649"/>
      <c r="AK69" s="649">
        <v>51031875</v>
      </c>
      <c r="AL69" s="649">
        <v>8409639</v>
      </c>
      <c r="AM69" s="649"/>
      <c r="AN69" s="649"/>
      <c r="AO69" s="649">
        <v>8409639</v>
      </c>
      <c r="AP69" s="649"/>
      <c r="AQ69" s="649"/>
      <c r="AR69" s="649"/>
      <c r="AS69" s="649">
        <v>0</v>
      </c>
      <c r="AT69" s="649"/>
      <c r="AU69" s="649"/>
      <c r="AV69" s="649"/>
      <c r="AW69" s="649">
        <v>0</v>
      </c>
      <c r="AX69" s="650">
        <v>32895450</v>
      </c>
      <c r="AY69" s="650">
        <v>49711102</v>
      </c>
      <c r="AZ69" s="650">
        <v>127354572</v>
      </c>
      <c r="BA69" s="650">
        <v>289914915</v>
      </c>
      <c r="BB69" s="650">
        <v>22574615</v>
      </c>
      <c r="BC69" s="650">
        <v>6068365</v>
      </c>
      <c r="BD69" s="650">
        <v>51031875</v>
      </c>
      <c r="BE69" s="650">
        <v>8409639</v>
      </c>
      <c r="BF69" s="651">
        <v>0.26881366526073647</v>
      </c>
      <c r="BG69" s="651">
        <v>0.16479188742330161</v>
      </c>
      <c r="BH69" s="651">
        <v>0.19669466646215572</v>
      </c>
      <c r="BI69" s="651">
        <v>0.25829814731739664</v>
      </c>
      <c r="BJ69" s="651">
        <v>0.17146790119439009</v>
      </c>
      <c r="BK69" s="651">
        <v>0.1979693089804096</v>
      </c>
      <c r="BL69"/>
      <c r="BM69" s="149">
        <v>0.30669326848760209</v>
      </c>
      <c r="BN69" s="149">
        <v>0.69330673151239786</v>
      </c>
      <c r="BO69" s="653">
        <v>0</v>
      </c>
      <c r="BP69" s="653">
        <v>0</v>
      </c>
      <c r="BQ69"/>
      <c r="BR69" s="654">
        <v>0.27434951947474512</v>
      </c>
      <c r="BS69" s="654">
        <v>0.17683257277557371</v>
      </c>
      <c r="BT69" s="654">
        <v>0.2072618560497459</v>
      </c>
      <c r="BU69" s="654">
        <v>0.25259890845483302</v>
      </c>
      <c r="BV69" s="654">
        <v>0.18095037458980248</v>
      </c>
      <c r="BW69" s="654">
        <v>0.20435082205304109</v>
      </c>
      <c r="BX69" s="655">
        <v>-5.5358542140086509E-3</v>
      </c>
      <c r="BY69" s="656">
        <v>-1.2040685352272096E-2</v>
      </c>
      <c r="BZ69" s="656">
        <v>-1.0567189587590176E-2</v>
      </c>
      <c r="CA69" s="656">
        <v>5.699238862563627E-3</v>
      </c>
      <c r="CB69" s="656">
        <v>-9.4824733954123885E-3</v>
      </c>
      <c r="CC69" s="657">
        <v>-6.3815130726314895E-3</v>
      </c>
      <c r="CD69"/>
      <c r="CE69" s="658">
        <v>4222</v>
      </c>
      <c r="CF69" s="658">
        <v>0</v>
      </c>
      <c r="CG69" s="658">
        <v>376</v>
      </c>
      <c r="CH69" s="658">
        <v>4598</v>
      </c>
      <c r="CI69" s="658">
        <v>1560</v>
      </c>
      <c r="CJ69" s="658">
        <v>0</v>
      </c>
      <c r="CK69" s="658">
        <v>22</v>
      </c>
      <c r="CL69" s="658">
        <v>1582</v>
      </c>
      <c r="CM69" s="590"/>
      <c r="CN69" s="659">
        <v>3400132</v>
      </c>
      <c r="CO69" s="660" t="s">
        <v>417</v>
      </c>
      <c r="CP69" s="660">
        <v>557045.41099506302</v>
      </c>
      <c r="CQ69" s="660">
        <v>657187.35882262071</v>
      </c>
      <c r="CR69" s="660">
        <v>0</v>
      </c>
      <c r="CS69" s="660">
        <v>0</v>
      </c>
      <c r="CT69" s="660">
        <v>1214232.7698176838</v>
      </c>
      <c r="CU69" s="590"/>
      <c r="CV69" s="661">
        <v>3400132</v>
      </c>
      <c r="CW69" s="662" t="s">
        <v>417</v>
      </c>
      <c r="CX69" s="662">
        <v>711829.12038558687</v>
      </c>
      <c r="CY69" s="662">
        <v>839797.06200897007</v>
      </c>
      <c r="CZ69" s="662">
        <v>0</v>
      </c>
      <c r="DA69" s="662">
        <v>0</v>
      </c>
      <c r="DB69" s="662">
        <v>1551626.1823945569</v>
      </c>
      <c r="DD69" s="63">
        <v>1268874.5313806499</v>
      </c>
      <c r="DE69" s="63">
        <v>1496984.4208315909</v>
      </c>
      <c r="DF69" s="63">
        <v>2765858.9522122405</v>
      </c>
      <c r="DH69" s="113">
        <v>0.16917023887340096</v>
      </c>
      <c r="DI69" s="63">
        <v>253245.21206184002</v>
      </c>
      <c r="DJ69" s="36">
        <v>1.0554589999999999</v>
      </c>
      <c r="DK69" s="63">
        <v>187102.95679430428</v>
      </c>
      <c r="DM69" s="63">
        <v>587960533</v>
      </c>
      <c r="DO69" s="63">
        <v>587960539</v>
      </c>
      <c r="DT69" s="63"/>
      <c r="DU69" s="593"/>
    </row>
    <row r="70" spans="1:130">
      <c r="A70" s="409"/>
      <c r="B70" s="102">
        <v>3400133</v>
      </c>
      <c r="C70" s="642">
        <v>1851362669</v>
      </c>
      <c r="D70" s="643"/>
      <c r="E70" s="644" t="s">
        <v>50</v>
      </c>
      <c r="F70" s="645"/>
      <c r="G70" s="646"/>
      <c r="H70" s="647">
        <v>42855</v>
      </c>
      <c r="I70" s="648">
        <v>12</v>
      </c>
      <c r="J70" s="649">
        <v>10115354</v>
      </c>
      <c r="K70" s="649"/>
      <c r="L70" s="649"/>
      <c r="M70" s="649">
        <v>10115354</v>
      </c>
      <c r="N70" s="649">
        <v>11111922</v>
      </c>
      <c r="O70" s="649"/>
      <c r="P70" s="649"/>
      <c r="Q70" s="649">
        <v>11111922</v>
      </c>
      <c r="R70" s="649">
        <v>46352956</v>
      </c>
      <c r="S70" s="649"/>
      <c r="T70" s="649"/>
      <c r="U70" s="649">
        <v>46352956</v>
      </c>
      <c r="V70" s="649">
        <v>114835985</v>
      </c>
      <c r="W70" s="649"/>
      <c r="X70" s="649"/>
      <c r="Y70" s="649">
        <v>114835985</v>
      </c>
      <c r="Z70" s="649">
        <v>8597605</v>
      </c>
      <c r="AA70" s="649"/>
      <c r="AB70" s="649"/>
      <c r="AC70" s="649">
        <v>8597605</v>
      </c>
      <c r="AD70" s="649">
        <v>2624937</v>
      </c>
      <c r="AE70" s="649"/>
      <c r="AF70" s="649"/>
      <c r="AG70" s="649">
        <v>2624937</v>
      </c>
      <c r="AH70" s="649">
        <v>19868802</v>
      </c>
      <c r="AI70" s="649"/>
      <c r="AJ70" s="649"/>
      <c r="AK70" s="649">
        <v>19868802</v>
      </c>
      <c r="AL70" s="649">
        <v>1914857</v>
      </c>
      <c r="AM70" s="649"/>
      <c r="AN70" s="649"/>
      <c r="AO70" s="649">
        <v>1914857</v>
      </c>
      <c r="AP70" s="649"/>
      <c r="AQ70" s="649"/>
      <c r="AR70" s="649"/>
      <c r="AS70" s="649">
        <v>0</v>
      </c>
      <c r="AT70" s="649"/>
      <c r="AU70" s="649"/>
      <c r="AV70" s="649"/>
      <c r="AW70" s="649">
        <v>0</v>
      </c>
      <c r="AX70" s="650">
        <v>10115354</v>
      </c>
      <c r="AY70" s="650">
        <v>11111922</v>
      </c>
      <c r="AZ70" s="650">
        <v>46352956</v>
      </c>
      <c r="BA70" s="650">
        <v>114835985</v>
      </c>
      <c r="BB70" s="650">
        <v>8597605</v>
      </c>
      <c r="BC70" s="650">
        <v>2624937</v>
      </c>
      <c r="BD70" s="650">
        <v>19868802</v>
      </c>
      <c r="BE70" s="650">
        <v>1914857</v>
      </c>
      <c r="BF70" s="651">
        <v>0.30531025791484956</v>
      </c>
      <c r="BG70" s="651">
        <v>9.6375060761086651E-2</v>
      </c>
      <c r="BH70" s="651">
        <v>0.15947899571589769</v>
      </c>
      <c r="BI70" s="651">
        <v>0.2182245723444261</v>
      </c>
      <c r="BJ70" s="651">
        <v>9.6763414360054478E-2</v>
      </c>
      <c r="BK70" s="651">
        <v>0.13169188821707067</v>
      </c>
      <c r="BL70"/>
      <c r="BM70" s="149">
        <v>0.30202634986565041</v>
      </c>
      <c r="BN70" s="149">
        <v>0.69797365013434953</v>
      </c>
      <c r="BO70" s="653">
        <v>0</v>
      </c>
      <c r="BP70" s="653">
        <v>0</v>
      </c>
      <c r="BQ70"/>
      <c r="BR70" s="654">
        <v>0.29671895416940053</v>
      </c>
      <c r="BS70" s="654">
        <v>9.7896622133417321E-2</v>
      </c>
      <c r="BT70" s="654">
        <v>0.15884986361779876</v>
      </c>
      <c r="BU70" s="654">
        <v>0.24309538445009291</v>
      </c>
      <c r="BV70" s="654">
        <v>0.1000231807066369</v>
      </c>
      <c r="BW70" s="654">
        <v>0.13906116122532208</v>
      </c>
      <c r="BX70" s="655">
        <v>8.5913037454490304E-3</v>
      </c>
      <c r="BY70" s="656">
        <v>-1.5215613723306709E-3</v>
      </c>
      <c r="BZ70" s="656">
        <v>6.2913209809892234E-4</v>
      </c>
      <c r="CA70" s="656">
        <v>-2.4870812105666801E-2</v>
      </c>
      <c r="CB70" s="656">
        <v>-3.2597663465824267E-3</v>
      </c>
      <c r="CC70" s="657">
        <v>-7.3692730082514091E-3</v>
      </c>
      <c r="CD70"/>
      <c r="CE70" s="658">
        <v>1118</v>
      </c>
      <c r="CF70" s="658">
        <v>0</v>
      </c>
      <c r="CG70" s="658">
        <v>0</v>
      </c>
      <c r="CH70" s="658">
        <v>1118</v>
      </c>
      <c r="CI70" s="658">
        <v>441</v>
      </c>
      <c r="CJ70" s="658">
        <v>0</v>
      </c>
      <c r="CK70" s="658">
        <v>0</v>
      </c>
      <c r="CL70" s="658">
        <v>441</v>
      </c>
      <c r="CM70" s="590"/>
      <c r="CN70" s="659">
        <v>3400133</v>
      </c>
      <c r="CO70" s="660" t="s">
        <v>50</v>
      </c>
      <c r="CP70" s="660">
        <v>232907.20130349018</v>
      </c>
      <c r="CQ70" s="660">
        <v>252175.21598184906</v>
      </c>
      <c r="CR70" s="660">
        <v>0</v>
      </c>
      <c r="CS70" s="660">
        <v>0</v>
      </c>
      <c r="CT70" s="660">
        <v>485082.41728533921</v>
      </c>
      <c r="CU70" s="590"/>
      <c r="CV70" s="661">
        <v>3400133</v>
      </c>
      <c r="CW70" s="662" t="s">
        <v>50</v>
      </c>
      <c r="CX70" s="662">
        <v>297624.08048417</v>
      </c>
      <c r="CY70" s="662">
        <v>322246.01196292043</v>
      </c>
      <c r="CZ70" s="662">
        <v>0</v>
      </c>
      <c r="DA70" s="662">
        <v>0</v>
      </c>
      <c r="DB70" s="662">
        <v>619870.09244709043</v>
      </c>
      <c r="DD70" s="63">
        <v>530531.28178766021</v>
      </c>
      <c r="DE70" s="63">
        <v>574421.22794476943</v>
      </c>
      <c r="DF70" s="63">
        <v>1104952.5097324296</v>
      </c>
      <c r="DH70" s="113">
        <v>0.17232455375406702</v>
      </c>
      <c r="DI70" s="63">
        <v>98986.881772445602</v>
      </c>
      <c r="DJ70" s="36">
        <v>1.07124</v>
      </c>
      <c r="DK70" s="63">
        <v>74227.095060940221</v>
      </c>
      <c r="DM70" s="63">
        <v>215422418</v>
      </c>
      <c r="DO70" s="63">
        <v>215422424</v>
      </c>
      <c r="DT70" s="63"/>
      <c r="DU70" s="593"/>
    </row>
    <row r="71" spans="1:130">
      <c r="A71" s="409"/>
      <c r="B71" s="102">
        <v>3400141</v>
      </c>
      <c r="C71" s="642">
        <v>1548216880</v>
      </c>
      <c r="D71" s="643"/>
      <c r="E71" s="644" t="s">
        <v>418</v>
      </c>
      <c r="F71" s="645"/>
      <c r="G71" s="646"/>
      <c r="H71" s="647">
        <v>43008</v>
      </c>
      <c r="I71" s="648">
        <v>12</v>
      </c>
      <c r="J71" s="649">
        <v>433778343</v>
      </c>
      <c r="K71" s="649">
        <v>19446997</v>
      </c>
      <c r="L71" s="649">
        <v>10412333</v>
      </c>
      <c r="M71" s="649">
        <v>463637673</v>
      </c>
      <c r="N71" s="649">
        <v>281926042</v>
      </c>
      <c r="O71" s="649"/>
      <c r="P71" s="649"/>
      <c r="Q71" s="649">
        <v>281926042</v>
      </c>
      <c r="R71" s="649">
        <v>1516612278</v>
      </c>
      <c r="S71" s="649">
        <v>24099349</v>
      </c>
      <c r="T71" s="649">
        <v>18019467</v>
      </c>
      <c r="U71" s="649">
        <v>1558731094</v>
      </c>
      <c r="V71" s="649">
        <v>1437553927</v>
      </c>
      <c r="W71" s="649"/>
      <c r="X71" s="649"/>
      <c r="Y71" s="649">
        <v>1437553927</v>
      </c>
      <c r="Z71" s="649">
        <v>190929738</v>
      </c>
      <c r="AA71" s="649">
        <v>29376</v>
      </c>
      <c r="AB71" s="649">
        <v>4119313</v>
      </c>
      <c r="AC71" s="649">
        <v>195078427</v>
      </c>
      <c r="AD71" s="649">
        <v>60905933</v>
      </c>
      <c r="AE71" s="649">
        <v>24145</v>
      </c>
      <c r="AF71" s="649">
        <v>1848131</v>
      </c>
      <c r="AG71" s="649">
        <v>62778209</v>
      </c>
      <c r="AH71" s="649">
        <v>147814493</v>
      </c>
      <c r="AI71" s="649">
        <v>641</v>
      </c>
      <c r="AJ71" s="649"/>
      <c r="AK71" s="649">
        <v>147815134</v>
      </c>
      <c r="AL71" s="649">
        <v>33360438</v>
      </c>
      <c r="AM71" s="649">
        <v>1119</v>
      </c>
      <c r="AN71" s="649"/>
      <c r="AO71" s="649">
        <v>33361557</v>
      </c>
      <c r="AP71" s="649"/>
      <c r="AQ71" s="649"/>
      <c r="AR71" s="649"/>
      <c r="AS71" s="649">
        <v>0</v>
      </c>
      <c r="AT71" s="649"/>
      <c r="AU71" s="649"/>
      <c r="AV71" s="649"/>
      <c r="AW71" s="649">
        <v>0</v>
      </c>
      <c r="AX71" s="650">
        <v>463637673</v>
      </c>
      <c r="AY71" s="650">
        <v>281926042</v>
      </c>
      <c r="AZ71" s="650">
        <v>1558731094</v>
      </c>
      <c r="BA71" s="650">
        <v>1437553927</v>
      </c>
      <c r="BB71" s="650">
        <v>195078427</v>
      </c>
      <c r="BC71" s="650">
        <v>62778209</v>
      </c>
      <c r="BD71" s="650">
        <v>147815134</v>
      </c>
      <c r="BE71" s="650">
        <v>33361557</v>
      </c>
      <c r="BF71" s="651">
        <v>0.32181010460987569</v>
      </c>
      <c r="BG71" s="651">
        <v>0.22569784363216827</v>
      </c>
      <c r="BH71" s="651">
        <v>0.28037786921288965</v>
      </c>
      <c r="BI71" s="651">
        <v>0.29744557915388581</v>
      </c>
      <c r="BJ71" s="651">
        <v>0.1961151068526141</v>
      </c>
      <c r="BK71" s="651">
        <v>0.24882937029507649</v>
      </c>
      <c r="BL71"/>
      <c r="BM71" s="149">
        <v>0.56891831515028068</v>
      </c>
      <c r="BN71" s="149">
        <v>0.43108168484971932</v>
      </c>
      <c r="BO71" s="653">
        <v>0</v>
      </c>
      <c r="BP71" s="653">
        <v>0</v>
      </c>
      <c r="BQ71"/>
      <c r="BR71" s="654">
        <v>0.33856709630503107</v>
      </c>
      <c r="BS71" s="654">
        <v>0.23778476115011998</v>
      </c>
      <c r="BT71" s="654">
        <v>0.29534681692325726</v>
      </c>
      <c r="BU71" s="654">
        <v>0.31267352658654812</v>
      </c>
      <c r="BV71" s="654">
        <v>0.2001836391907639</v>
      </c>
      <c r="BW71" s="654">
        <v>0.26027536874334067</v>
      </c>
      <c r="BX71" s="655">
        <v>-1.6756991695155377E-2</v>
      </c>
      <c r="BY71" s="656">
        <v>-1.2086917517951712E-2</v>
      </c>
      <c r="BZ71" s="656">
        <v>-1.4968947710367608E-2</v>
      </c>
      <c r="CA71" s="656">
        <v>-1.5227947432662314E-2</v>
      </c>
      <c r="CB71" s="656">
        <v>-4.0685323381497995E-3</v>
      </c>
      <c r="CC71" s="657">
        <v>-1.1445998448264189E-2</v>
      </c>
      <c r="CD71"/>
      <c r="CE71" s="658">
        <v>36636</v>
      </c>
      <c r="CF71" s="658">
        <v>9</v>
      </c>
      <c r="CG71" s="658">
        <v>1457</v>
      </c>
      <c r="CH71" s="658">
        <v>38102</v>
      </c>
      <c r="CI71" s="658">
        <v>7353</v>
      </c>
      <c r="CJ71" s="658">
        <v>2</v>
      </c>
      <c r="CK71" s="658">
        <v>82</v>
      </c>
      <c r="CL71" s="658">
        <v>7437</v>
      </c>
      <c r="CM71" s="590"/>
      <c r="CN71" s="659">
        <v>3400141</v>
      </c>
      <c r="CO71" s="660" t="s">
        <v>418</v>
      </c>
      <c r="CP71" s="660">
        <v>6739551.787388091</v>
      </c>
      <c r="CQ71" s="660">
        <v>3839120.6427058359</v>
      </c>
      <c r="CR71" s="660">
        <v>0</v>
      </c>
      <c r="CS71" s="660">
        <v>0</v>
      </c>
      <c r="CT71" s="660">
        <v>10578672.430093927</v>
      </c>
      <c r="CU71" s="590"/>
      <c r="CV71" s="661">
        <v>3400141</v>
      </c>
      <c r="CW71" s="662" t="s">
        <v>418</v>
      </c>
      <c r="CX71" s="662">
        <v>0</v>
      </c>
      <c r="CY71" s="662">
        <v>0</v>
      </c>
      <c r="CZ71" s="662">
        <v>0</v>
      </c>
      <c r="DA71" s="662">
        <v>0</v>
      </c>
      <c r="DB71" s="662">
        <v>0</v>
      </c>
      <c r="DD71" s="63">
        <v>6739551.787388091</v>
      </c>
      <c r="DE71" s="63">
        <v>3839120.6427058359</v>
      </c>
      <c r="DF71" s="63">
        <v>10578672.430093927</v>
      </c>
      <c r="DH71" s="113">
        <v>0.11833442828952992</v>
      </c>
      <c r="DI71" s="63">
        <v>454300.14638912777</v>
      </c>
      <c r="DJ71" s="36">
        <v>1.0572919999999999</v>
      </c>
      <c r="DK71" s="63">
        <v>336229.53726323752</v>
      </c>
      <c r="DM71" s="63">
        <v>4180882063</v>
      </c>
      <c r="DO71" s="63">
        <v>4180882069</v>
      </c>
      <c r="DT71" s="63"/>
      <c r="DU71" s="593"/>
    </row>
    <row r="72" spans="1:130">
      <c r="A72" s="409"/>
      <c r="B72" s="102">
        <v>3400142</v>
      </c>
      <c r="C72" s="642">
        <v>1760479331</v>
      </c>
      <c r="D72" s="643"/>
      <c r="E72" s="644" t="s">
        <v>52</v>
      </c>
      <c r="F72" s="645"/>
      <c r="G72" s="646"/>
      <c r="H72" s="647">
        <v>43008</v>
      </c>
      <c r="I72" s="648">
        <v>12</v>
      </c>
      <c r="J72" s="649">
        <v>53900919</v>
      </c>
      <c r="K72" s="649"/>
      <c r="L72" s="649"/>
      <c r="M72" s="649">
        <v>53900919</v>
      </c>
      <c r="N72" s="649">
        <v>63514675</v>
      </c>
      <c r="O72" s="649"/>
      <c r="P72" s="649"/>
      <c r="Q72" s="649">
        <v>63514675</v>
      </c>
      <c r="R72" s="649">
        <v>127989190</v>
      </c>
      <c r="S72" s="649"/>
      <c r="T72" s="649"/>
      <c r="U72" s="649">
        <v>127989190</v>
      </c>
      <c r="V72" s="649">
        <v>262251121</v>
      </c>
      <c r="W72" s="649"/>
      <c r="X72" s="649"/>
      <c r="Y72" s="649">
        <v>262251121</v>
      </c>
      <c r="Z72" s="649">
        <v>9837627</v>
      </c>
      <c r="AA72" s="649"/>
      <c r="AB72" s="649"/>
      <c r="AC72" s="649">
        <v>9837627</v>
      </c>
      <c r="AD72" s="649">
        <v>4531126</v>
      </c>
      <c r="AE72" s="649"/>
      <c r="AF72" s="649"/>
      <c r="AG72" s="649">
        <v>4531126</v>
      </c>
      <c r="AH72" s="649">
        <v>19039380</v>
      </c>
      <c r="AI72" s="649"/>
      <c r="AJ72" s="649"/>
      <c r="AK72" s="649">
        <v>19039380</v>
      </c>
      <c r="AL72" s="649">
        <v>4424152</v>
      </c>
      <c r="AM72" s="649"/>
      <c r="AN72" s="649"/>
      <c r="AO72" s="649">
        <v>4424152</v>
      </c>
      <c r="AP72" s="649"/>
      <c r="AQ72" s="649"/>
      <c r="AR72" s="649"/>
      <c r="AS72" s="649">
        <v>0</v>
      </c>
      <c r="AT72" s="649"/>
      <c r="AU72" s="649"/>
      <c r="AV72" s="649"/>
      <c r="AW72" s="649">
        <v>0</v>
      </c>
      <c r="AX72" s="650">
        <v>53900919</v>
      </c>
      <c r="AY72" s="650">
        <v>63514675</v>
      </c>
      <c r="AZ72" s="650">
        <v>127989190</v>
      </c>
      <c r="BA72" s="650">
        <v>262251121</v>
      </c>
      <c r="BB72" s="650">
        <v>9837627</v>
      </c>
      <c r="BC72" s="650">
        <v>4531126</v>
      </c>
      <c r="BD72" s="650">
        <v>19039380</v>
      </c>
      <c r="BE72" s="650">
        <v>4424152</v>
      </c>
      <c r="BF72" s="651">
        <v>0.46059136009120899</v>
      </c>
      <c r="BG72" s="651">
        <v>0.23236849099077805</v>
      </c>
      <c r="BH72" s="651">
        <v>0.31011794262473252</v>
      </c>
      <c r="BI72" s="651">
        <v>0.42113649598063713</v>
      </c>
      <c r="BJ72" s="651">
        <v>0.2421902898176744</v>
      </c>
      <c r="BK72" s="651">
        <v>0.30088022864454922</v>
      </c>
      <c r="BL72"/>
      <c r="BM72" s="149">
        <v>0.34067335995035775</v>
      </c>
      <c r="BN72" s="149">
        <v>0.65932664004964225</v>
      </c>
      <c r="BO72" s="653">
        <v>0</v>
      </c>
      <c r="BP72" s="653">
        <v>0</v>
      </c>
      <c r="BQ72"/>
      <c r="BR72" s="654">
        <v>0.46625709286427747</v>
      </c>
      <c r="BS72" s="654">
        <v>0.25693115177789905</v>
      </c>
      <c r="BT72" s="654">
        <v>0.32471204365800477</v>
      </c>
      <c r="BU72" s="654">
        <v>0.43230965359849699</v>
      </c>
      <c r="BV72" s="654">
        <v>0.25316153575994893</v>
      </c>
      <c r="BW72" s="654">
        <v>0.31326912685832298</v>
      </c>
      <c r="BX72" s="655">
        <v>-5.665732773068477E-3</v>
      </c>
      <c r="BY72" s="656">
        <v>-2.4562660787120993E-2</v>
      </c>
      <c r="BZ72" s="656">
        <v>-1.4594101033272244E-2</v>
      </c>
      <c r="CA72" s="656">
        <v>-1.1173157617859863E-2</v>
      </c>
      <c r="CB72" s="656">
        <v>-1.0971245942274527E-2</v>
      </c>
      <c r="CC72" s="657">
        <v>-1.2388898213773758E-2</v>
      </c>
      <c r="CD72"/>
      <c r="CE72" s="658">
        <v>2855</v>
      </c>
      <c r="CF72" s="658">
        <v>0</v>
      </c>
      <c r="CG72" s="658">
        <v>0</v>
      </c>
      <c r="CH72" s="658">
        <v>2855</v>
      </c>
      <c r="CI72" s="658">
        <v>946</v>
      </c>
      <c r="CJ72" s="658">
        <v>0</v>
      </c>
      <c r="CK72" s="658">
        <v>0</v>
      </c>
      <c r="CL72" s="658">
        <v>946</v>
      </c>
      <c r="CM72" s="590"/>
      <c r="CN72" s="659">
        <v>3400142</v>
      </c>
      <c r="CO72" s="660" t="s">
        <v>52</v>
      </c>
      <c r="CP72" s="660">
        <v>762679.7423999852</v>
      </c>
      <c r="CQ72" s="660">
        <v>975394.49658032705</v>
      </c>
      <c r="CR72" s="660">
        <v>0</v>
      </c>
      <c r="CS72" s="660">
        <v>0</v>
      </c>
      <c r="CT72" s="660">
        <v>1738074.2389803124</v>
      </c>
      <c r="CU72" s="590"/>
      <c r="CV72" s="661">
        <v>3400142</v>
      </c>
      <c r="CW72" s="662" t="s">
        <v>52</v>
      </c>
      <c r="CX72" s="662">
        <v>0</v>
      </c>
      <c r="CY72" s="662">
        <v>0</v>
      </c>
      <c r="CZ72" s="662">
        <v>0</v>
      </c>
      <c r="DA72" s="662">
        <v>0</v>
      </c>
      <c r="DB72" s="662">
        <v>0</v>
      </c>
      <c r="DD72" s="63">
        <v>762679.7423999852</v>
      </c>
      <c r="DE72" s="63">
        <v>975394.49658032705</v>
      </c>
      <c r="DF72" s="63">
        <v>1738074.2389803124</v>
      </c>
      <c r="DH72" s="113">
        <v>6.965558746856533E-2</v>
      </c>
      <c r="DI72" s="63">
        <v>67941.676672908216</v>
      </c>
      <c r="DJ72" s="36">
        <v>1.0572919999999999</v>
      </c>
      <c r="DK72" s="63">
        <v>50283.933848996727</v>
      </c>
      <c r="DM72" s="63">
        <v>545488190</v>
      </c>
      <c r="DO72" s="63">
        <v>545488196</v>
      </c>
      <c r="DT72" s="63"/>
      <c r="DU72" s="593"/>
    </row>
    <row r="73" spans="1:130">
      <c r="A73" s="409"/>
      <c r="B73" s="102">
        <v>3400143</v>
      </c>
      <c r="C73" s="642">
        <v>1164495255</v>
      </c>
      <c r="D73" s="643"/>
      <c r="E73" s="644" t="s">
        <v>53</v>
      </c>
      <c r="F73" s="645"/>
      <c r="G73" s="646"/>
      <c r="H73" s="647">
        <v>42916</v>
      </c>
      <c r="I73" s="648">
        <v>12</v>
      </c>
      <c r="J73" s="649">
        <v>99984118</v>
      </c>
      <c r="K73" s="649">
        <v>8935641</v>
      </c>
      <c r="L73" s="649">
        <v>2146305</v>
      </c>
      <c r="M73" s="649">
        <v>111066064</v>
      </c>
      <c r="N73" s="649">
        <v>90952085</v>
      </c>
      <c r="O73" s="649"/>
      <c r="P73" s="649"/>
      <c r="Q73" s="649">
        <v>90952085</v>
      </c>
      <c r="R73" s="649">
        <v>277106186</v>
      </c>
      <c r="S73" s="649">
        <v>6981756</v>
      </c>
      <c r="T73" s="649">
        <v>709639</v>
      </c>
      <c r="U73" s="649">
        <v>284797581</v>
      </c>
      <c r="V73" s="649">
        <v>522867875</v>
      </c>
      <c r="W73" s="649"/>
      <c r="X73" s="649"/>
      <c r="Y73" s="649">
        <v>522867875</v>
      </c>
      <c r="Z73" s="649">
        <v>45562621</v>
      </c>
      <c r="AA73" s="649">
        <v>84045</v>
      </c>
      <c r="AB73" s="649">
        <v>232899</v>
      </c>
      <c r="AC73" s="649">
        <v>45879565</v>
      </c>
      <c r="AD73" s="649">
        <v>19475908</v>
      </c>
      <c r="AE73" s="649">
        <v>45201</v>
      </c>
      <c r="AF73" s="649">
        <v>294911</v>
      </c>
      <c r="AG73" s="649">
        <v>19816020</v>
      </c>
      <c r="AH73" s="649">
        <v>59582606</v>
      </c>
      <c r="AI73" s="649"/>
      <c r="AJ73" s="649"/>
      <c r="AK73" s="649">
        <v>59582606</v>
      </c>
      <c r="AL73" s="649">
        <v>10658752</v>
      </c>
      <c r="AM73" s="649"/>
      <c r="AN73" s="649"/>
      <c r="AO73" s="649">
        <v>10658752</v>
      </c>
      <c r="AP73" s="649"/>
      <c r="AQ73" s="649"/>
      <c r="AR73" s="649"/>
      <c r="AS73" s="649">
        <v>0</v>
      </c>
      <c r="AT73" s="649"/>
      <c r="AU73" s="649"/>
      <c r="AV73" s="649"/>
      <c r="AW73" s="649">
        <v>0</v>
      </c>
      <c r="AX73" s="650">
        <v>111066064</v>
      </c>
      <c r="AY73" s="650">
        <v>90952085</v>
      </c>
      <c r="AZ73" s="650">
        <v>284797581</v>
      </c>
      <c r="BA73" s="650">
        <v>522867875</v>
      </c>
      <c r="BB73" s="650">
        <v>45879565</v>
      </c>
      <c r="BC73" s="650">
        <v>19816020</v>
      </c>
      <c r="BD73" s="650">
        <v>59582606</v>
      </c>
      <c r="BE73" s="650">
        <v>10658752</v>
      </c>
      <c r="BF73" s="651">
        <v>0.43191385968894869</v>
      </c>
      <c r="BG73" s="651">
        <v>0.17889032916754263</v>
      </c>
      <c r="BH73" s="651">
        <v>0.28896401156012613</v>
      </c>
      <c r="BI73" s="651">
        <v>0.38998246968958633</v>
      </c>
      <c r="BJ73" s="651">
        <v>0.17394850467720932</v>
      </c>
      <c r="BK73" s="651">
        <v>0.25012602371346188</v>
      </c>
      <c r="BL73"/>
      <c r="BM73" s="149">
        <v>0.435033382728296</v>
      </c>
      <c r="BN73" s="149">
        <v>0.56496661727170394</v>
      </c>
      <c r="BO73" s="653">
        <v>0</v>
      </c>
      <c r="BP73" s="653">
        <v>0</v>
      </c>
      <c r="BQ73"/>
      <c r="BR73" s="654">
        <v>0.43790627528426379</v>
      </c>
      <c r="BS73" s="654">
        <v>0.17692785173700126</v>
      </c>
      <c r="BT73" s="654">
        <v>0.28876946903600109</v>
      </c>
      <c r="BU73" s="654">
        <v>0.37478876388711579</v>
      </c>
      <c r="BV73" s="654">
        <v>0.18175317674358304</v>
      </c>
      <c r="BW73" s="654">
        <v>0.25086515502110823</v>
      </c>
      <c r="BX73" s="655">
        <v>-5.9924155953151037E-3</v>
      </c>
      <c r="BY73" s="656">
        <v>1.9624774305413706E-3</v>
      </c>
      <c r="BZ73" s="656">
        <v>1.9454252412504092E-4</v>
      </c>
      <c r="CA73" s="656">
        <v>1.5193705802470536E-2</v>
      </c>
      <c r="CB73" s="656">
        <v>-7.8046720663737246E-3</v>
      </c>
      <c r="CC73" s="657">
        <v>-7.3913130764635682E-4</v>
      </c>
      <c r="CD73"/>
      <c r="CE73" s="658">
        <v>11885</v>
      </c>
      <c r="CF73" s="658">
        <v>63</v>
      </c>
      <c r="CG73" s="658">
        <v>117</v>
      </c>
      <c r="CH73" s="658">
        <v>12065</v>
      </c>
      <c r="CI73" s="658">
        <v>3310</v>
      </c>
      <c r="CJ73" s="658">
        <v>14</v>
      </c>
      <c r="CK73" s="658">
        <v>11</v>
      </c>
      <c r="CL73" s="658">
        <v>3335</v>
      </c>
      <c r="CM73" s="590"/>
      <c r="CN73" s="659">
        <v>3400143</v>
      </c>
      <c r="CO73" s="660" t="s">
        <v>53</v>
      </c>
      <c r="CP73" s="660">
        <v>1379300.4920632869</v>
      </c>
      <c r="CQ73" s="660">
        <v>1327558.4318198403</v>
      </c>
      <c r="CR73" s="660">
        <v>0</v>
      </c>
      <c r="CS73" s="660">
        <v>0</v>
      </c>
      <c r="CT73" s="660">
        <v>2706858.923883127</v>
      </c>
      <c r="CU73" s="590"/>
      <c r="CV73" s="661">
        <v>3400143</v>
      </c>
      <c r="CW73" s="662" t="s">
        <v>53</v>
      </c>
      <c r="CX73" s="662">
        <v>0</v>
      </c>
      <c r="CY73" s="662">
        <v>0</v>
      </c>
      <c r="CZ73" s="662">
        <v>0</v>
      </c>
      <c r="DA73" s="662">
        <v>0</v>
      </c>
      <c r="DB73" s="662">
        <v>0</v>
      </c>
      <c r="DD73" s="63">
        <v>1379300.4920632869</v>
      </c>
      <c r="DE73" s="63">
        <v>1327558.4318198403</v>
      </c>
      <c r="DF73" s="63">
        <v>2706858.923883127</v>
      </c>
      <c r="DH73" s="113">
        <v>0.11719084834613742</v>
      </c>
      <c r="DI73" s="63">
        <v>155577.69885403494</v>
      </c>
      <c r="DJ73" s="36">
        <v>1.0646850000000001</v>
      </c>
      <c r="DK73" s="63">
        <v>115948.86961308574</v>
      </c>
      <c r="DM73" s="63">
        <v>1145620548</v>
      </c>
      <c r="DO73" s="63">
        <v>1145620554</v>
      </c>
      <c r="DT73" s="63"/>
      <c r="DU73" s="593"/>
    </row>
    <row r="74" spans="1:130">
      <c r="A74" s="409"/>
      <c r="B74" s="102">
        <v>3400144</v>
      </c>
      <c r="C74" s="642">
        <v>1154375178</v>
      </c>
      <c r="D74" s="643"/>
      <c r="E74" s="644" t="s">
        <v>54</v>
      </c>
      <c r="F74" s="645"/>
      <c r="G74" s="646"/>
      <c r="H74" s="647">
        <v>43008</v>
      </c>
      <c r="I74" s="648">
        <v>12</v>
      </c>
      <c r="J74" s="649">
        <v>22756666</v>
      </c>
      <c r="K74" s="649">
        <v>2874155</v>
      </c>
      <c r="L74" s="649"/>
      <c r="M74" s="649">
        <v>25630821</v>
      </c>
      <c r="N74" s="649">
        <v>21900019</v>
      </c>
      <c r="O74" s="649"/>
      <c r="P74" s="649"/>
      <c r="Q74" s="649">
        <v>21900019</v>
      </c>
      <c r="R74" s="649">
        <v>132305656</v>
      </c>
      <c r="S74" s="649">
        <v>4912391</v>
      </c>
      <c r="T74" s="649"/>
      <c r="U74" s="649">
        <v>137218047</v>
      </c>
      <c r="V74" s="649">
        <v>215601740</v>
      </c>
      <c r="W74" s="649"/>
      <c r="X74" s="649"/>
      <c r="Y74" s="649">
        <v>215601740</v>
      </c>
      <c r="Z74" s="649">
        <v>19335689</v>
      </c>
      <c r="AA74" s="649"/>
      <c r="AB74" s="649"/>
      <c r="AC74" s="649">
        <v>19335689</v>
      </c>
      <c r="AD74" s="649">
        <v>4354148</v>
      </c>
      <c r="AE74" s="649"/>
      <c r="AF74" s="649"/>
      <c r="AG74" s="649">
        <v>4354148</v>
      </c>
      <c r="AH74" s="649">
        <v>33684277</v>
      </c>
      <c r="AI74" s="649"/>
      <c r="AJ74" s="649"/>
      <c r="AK74" s="649">
        <v>33684277</v>
      </c>
      <c r="AL74" s="649">
        <v>3427128</v>
      </c>
      <c r="AM74" s="649"/>
      <c r="AN74" s="649"/>
      <c r="AO74" s="649">
        <v>3427128</v>
      </c>
      <c r="AP74" s="649"/>
      <c r="AQ74" s="649"/>
      <c r="AR74" s="649"/>
      <c r="AS74" s="649">
        <v>0</v>
      </c>
      <c r="AT74" s="649"/>
      <c r="AU74" s="649"/>
      <c r="AV74" s="649"/>
      <c r="AW74" s="649">
        <v>0</v>
      </c>
      <c r="AX74" s="650">
        <v>25630821</v>
      </c>
      <c r="AY74" s="650">
        <v>21900019</v>
      </c>
      <c r="AZ74" s="650">
        <v>137218047</v>
      </c>
      <c r="BA74" s="650">
        <v>215601740</v>
      </c>
      <c r="BB74" s="650">
        <v>19335689</v>
      </c>
      <c r="BC74" s="650">
        <v>4354148</v>
      </c>
      <c r="BD74" s="650">
        <v>33684277</v>
      </c>
      <c r="BE74" s="650">
        <v>3427128</v>
      </c>
      <c r="BF74" s="651">
        <v>0.22518711383907758</v>
      </c>
      <c r="BG74" s="651">
        <v>0.10174266171721602</v>
      </c>
      <c r="BH74" s="651">
        <v>0.14676124085028647</v>
      </c>
      <c r="BI74" s="651">
        <v>0.18678899430772397</v>
      </c>
      <c r="BJ74" s="651">
        <v>0.10157626278897378</v>
      </c>
      <c r="BK74" s="651">
        <v>0.13471704748804239</v>
      </c>
      <c r="BL74"/>
      <c r="BM74" s="149">
        <v>0.36468693699275478</v>
      </c>
      <c r="BN74" s="149">
        <v>0.63531306300724522</v>
      </c>
      <c r="BO74" s="653">
        <v>0</v>
      </c>
      <c r="BP74" s="653">
        <v>0</v>
      </c>
      <c r="BQ74"/>
      <c r="BR74" s="654">
        <v>0.28789877511826745</v>
      </c>
      <c r="BS74" s="654">
        <v>0.11039806040419278</v>
      </c>
      <c r="BT74" s="654">
        <v>0.16734472712439871</v>
      </c>
      <c r="BU74" s="654">
        <v>0.2081315065173116</v>
      </c>
      <c r="BV74" s="654">
        <v>0.11374010303260884</v>
      </c>
      <c r="BW74" s="654">
        <v>0.14929464198698009</v>
      </c>
      <c r="BX74" s="655">
        <v>-6.2711661279189868E-2</v>
      </c>
      <c r="BY74" s="656">
        <v>-8.6553986869767618E-3</v>
      </c>
      <c r="BZ74" s="656">
        <v>-2.0583486274112245E-2</v>
      </c>
      <c r="CA74" s="656">
        <v>-2.1342512209587633E-2</v>
      </c>
      <c r="CB74" s="656">
        <v>-1.2163840243635066E-2</v>
      </c>
      <c r="CC74" s="657">
        <v>-1.4577594498937696E-2</v>
      </c>
      <c r="CD74"/>
      <c r="CE74" s="658">
        <v>2388</v>
      </c>
      <c r="CF74" s="658">
        <v>0</v>
      </c>
      <c r="CG74" s="658">
        <v>0</v>
      </c>
      <c r="CH74" s="658">
        <v>2388</v>
      </c>
      <c r="CI74" s="658">
        <v>979</v>
      </c>
      <c r="CJ74" s="658">
        <v>0</v>
      </c>
      <c r="CK74" s="658">
        <v>0</v>
      </c>
      <c r="CL74" s="658">
        <v>979</v>
      </c>
      <c r="CM74" s="590"/>
      <c r="CN74" s="659">
        <v>3400144</v>
      </c>
      <c r="CO74" s="660" t="s">
        <v>54</v>
      </c>
      <c r="CP74" s="660">
        <v>405189.06986307068</v>
      </c>
      <c r="CQ74" s="660">
        <v>351135.8883407822</v>
      </c>
      <c r="CR74" s="660">
        <v>0</v>
      </c>
      <c r="CS74" s="660">
        <v>0</v>
      </c>
      <c r="CT74" s="660">
        <v>756324.95820385288</v>
      </c>
      <c r="CU74" s="590"/>
      <c r="CV74" s="661">
        <v>3400144</v>
      </c>
      <c r="CW74" s="662" t="s">
        <v>54</v>
      </c>
      <c r="CX74" s="662">
        <v>517777.13898632216</v>
      </c>
      <c r="CY74" s="662">
        <v>448704.44240253494</v>
      </c>
      <c r="CZ74" s="662">
        <v>0</v>
      </c>
      <c r="DA74" s="662">
        <v>0</v>
      </c>
      <c r="DB74" s="662">
        <v>966481.5813888571</v>
      </c>
      <c r="DD74" s="63">
        <v>922966.20884939283</v>
      </c>
      <c r="DE74" s="63">
        <v>799840.33074331714</v>
      </c>
      <c r="DF74" s="63">
        <v>1722806.5395927099</v>
      </c>
      <c r="DH74" s="113">
        <v>0.15648972724635535</v>
      </c>
      <c r="DI74" s="63">
        <v>125166.79519865636</v>
      </c>
      <c r="DJ74" s="36">
        <v>1.0572919999999999</v>
      </c>
      <c r="DK74" s="63">
        <v>92636.495860424431</v>
      </c>
      <c r="DM74" s="63">
        <v>461151869</v>
      </c>
      <c r="DO74" s="63">
        <v>461151875</v>
      </c>
      <c r="DT74" s="63"/>
      <c r="DU74" s="593"/>
    </row>
    <row r="75" spans="1:130">
      <c r="A75" s="409"/>
      <c r="B75" s="102">
        <v>3400145</v>
      </c>
      <c r="C75" s="642">
        <v>1326088139</v>
      </c>
      <c r="D75" s="643"/>
      <c r="E75" s="644" t="s">
        <v>419</v>
      </c>
      <c r="F75" s="645"/>
      <c r="G75" s="646"/>
      <c r="H75" s="647">
        <v>43100</v>
      </c>
      <c r="I75" s="648">
        <v>12</v>
      </c>
      <c r="J75" s="649">
        <v>40217563</v>
      </c>
      <c r="K75" s="649"/>
      <c r="L75" s="649"/>
      <c r="M75" s="649">
        <v>40217563</v>
      </c>
      <c r="N75" s="649">
        <v>51630007</v>
      </c>
      <c r="O75" s="649"/>
      <c r="P75" s="649"/>
      <c r="Q75" s="649">
        <v>51630007</v>
      </c>
      <c r="R75" s="649">
        <v>159945983</v>
      </c>
      <c r="S75" s="649"/>
      <c r="T75" s="649"/>
      <c r="U75" s="649">
        <v>159945983</v>
      </c>
      <c r="V75" s="649">
        <v>364435903</v>
      </c>
      <c r="W75" s="649"/>
      <c r="X75" s="649"/>
      <c r="Y75" s="649">
        <v>364435903</v>
      </c>
      <c r="Z75" s="649">
        <v>21104335</v>
      </c>
      <c r="AA75" s="649"/>
      <c r="AB75" s="649"/>
      <c r="AC75" s="649">
        <v>21104335</v>
      </c>
      <c r="AD75" s="649">
        <v>6296422</v>
      </c>
      <c r="AE75" s="649"/>
      <c r="AF75" s="649"/>
      <c r="AG75" s="649">
        <v>6296422</v>
      </c>
      <c r="AH75" s="649">
        <v>60658396</v>
      </c>
      <c r="AI75" s="649"/>
      <c r="AJ75" s="649"/>
      <c r="AK75" s="649">
        <v>60658396</v>
      </c>
      <c r="AL75" s="649">
        <v>7852956</v>
      </c>
      <c r="AM75" s="649"/>
      <c r="AN75" s="649"/>
      <c r="AO75" s="649">
        <v>7852956</v>
      </c>
      <c r="AP75" s="649"/>
      <c r="AQ75" s="649"/>
      <c r="AR75" s="649"/>
      <c r="AS75" s="649">
        <v>0</v>
      </c>
      <c r="AT75" s="649"/>
      <c r="AU75" s="649"/>
      <c r="AV75" s="649"/>
      <c r="AW75" s="649">
        <v>0</v>
      </c>
      <c r="AX75" s="650">
        <v>40217563</v>
      </c>
      <c r="AY75" s="650">
        <v>51630007</v>
      </c>
      <c r="AZ75" s="650">
        <v>159945983</v>
      </c>
      <c r="BA75" s="650">
        <v>364435903</v>
      </c>
      <c r="BB75" s="650">
        <v>21104335</v>
      </c>
      <c r="BC75" s="650">
        <v>6296422</v>
      </c>
      <c r="BD75" s="650">
        <v>60658396</v>
      </c>
      <c r="BE75" s="650">
        <v>7852956</v>
      </c>
      <c r="BF75" s="651">
        <v>0.29834733006275727</v>
      </c>
      <c r="BG75" s="651">
        <v>0.12946197917927141</v>
      </c>
      <c r="BH75" s="651">
        <v>0.173054126579994</v>
      </c>
      <c r="BI75" s="651">
        <v>0.25144465803808275</v>
      </c>
      <c r="BJ75" s="651">
        <v>0.14167102246235053</v>
      </c>
      <c r="BK75" s="651">
        <v>0.1751539716610272</v>
      </c>
      <c r="BL75"/>
      <c r="BM75" s="149">
        <v>0.25811680629894812</v>
      </c>
      <c r="BN75" s="149">
        <v>0.74188319370105194</v>
      </c>
      <c r="BO75" s="653">
        <v>0</v>
      </c>
      <c r="BP75" s="653">
        <v>0</v>
      </c>
      <c r="BQ75"/>
      <c r="BR75" s="654">
        <v>0.30220819634402801</v>
      </c>
      <c r="BS75" s="654">
        <v>0.12950128333421984</v>
      </c>
      <c r="BT75" s="654">
        <v>0.17533344628489869</v>
      </c>
      <c r="BU75" s="654">
        <v>0.26661141498297874</v>
      </c>
      <c r="BV75" s="654">
        <v>0.14191292022027452</v>
      </c>
      <c r="BW75" s="654">
        <v>0.17943251475636193</v>
      </c>
      <c r="BX75" s="655">
        <v>-3.8608662812707473E-3</v>
      </c>
      <c r="BY75" s="656">
        <v>-3.9304154948432979E-5</v>
      </c>
      <c r="BZ75" s="656">
        <v>-2.279319704904692E-3</v>
      </c>
      <c r="CA75" s="656">
        <v>-1.5166756944895998E-2</v>
      </c>
      <c r="CB75" s="656">
        <v>-2.4189775792399226E-4</v>
      </c>
      <c r="CC75" s="657">
        <v>-4.2785430953347359E-3</v>
      </c>
      <c r="CD75"/>
      <c r="CE75" s="658">
        <v>2986</v>
      </c>
      <c r="CF75" s="658">
        <v>0</v>
      </c>
      <c r="CG75" s="658">
        <v>0</v>
      </c>
      <c r="CH75" s="658">
        <v>2986</v>
      </c>
      <c r="CI75" s="658">
        <v>1083</v>
      </c>
      <c r="CJ75" s="658">
        <v>0</v>
      </c>
      <c r="CK75" s="658">
        <v>0</v>
      </c>
      <c r="CL75" s="658">
        <v>1083</v>
      </c>
      <c r="CM75" s="590"/>
      <c r="CN75" s="659">
        <v>3400145</v>
      </c>
      <c r="CO75" s="660" t="s">
        <v>419</v>
      </c>
      <c r="CP75" s="660">
        <v>629557.53399720765</v>
      </c>
      <c r="CQ75" s="660">
        <v>704987.31405905227</v>
      </c>
      <c r="CR75" s="660">
        <v>0</v>
      </c>
      <c r="CS75" s="660">
        <v>0</v>
      </c>
      <c r="CT75" s="660">
        <v>1334544.84805626</v>
      </c>
      <c r="CU75" s="590"/>
      <c r="CV75" s="661">
        <v>3400145</v>
      </c>
      <c r="CW75" s="662" t="s">
        <v>419</v>
      </c>
      <c r="CX75" s="662">
        <v>0</v>
      </c>
      <c r="CY75" s="662">
        <v>0</v>
      </c>
      <c r="CZ75" s="662">
        <v>0</v>
      </c>
      <c r="DA75" s="662">
        <v>0</v>
      </c>
      <c r="DB75" s="662">
        <v>0</v>
      </c>
      <c r="DD75" s="63">
        <v>629557.53399720765</v>
      </c>
      <c r="DE75" s="63">
        <v>704987.31405905227</v>
      </c>
      <c r="DF75" s="63">
        <v>1334544.84805626</v>
      </c>
      <c r="DH75" s="113">
        <v>0.15210061854146176</v>
      </c>
      <c r="DI75" s="63">
        <v>107229.00653226562</v>
      </c>
      <c r="DJ75" s="36">
        <v>1.0518130000000001</v>
      </c>
      <c r="DK75" s="63">
        <v>78949.404133405333</v>
      </c>
      <c r="DM75" s="63">
        <v>712141565</v>
      </c>
      <c r="DO75" s="63">
        <v>712141571</v>
      </c>
      <c r="DT75" s="63"/>
      <c r="DU75" s="593"/>
    </row>
    <row r="76" spans="1:130">
      <c r="A76" s="409"/>
      <c r="B76" s="102">
        <v>3400147</v>
      </c>
      <c r="C76" s="642">
        <v>1619969219</v>
      </c>
      <c r="D76" s="643"/>
      <c r="E76" s="674" t="s">
        <v>55</v>
      </c>
      <c r="F76" s="645"/>
      <c r="G76" s="646"/>
      <c r="H76" s="647">
        <v>42916</v>
      </c>
      <c r="I76" s="648">
        <v>12</v>
      </c>
      <c r="J76" s="649">
        <v>112654639</v>
      </c>
      <c r="K76" s="649"/>
      <c r="L76" s="649">
        <v>6640541</v>
      </c>
      <c r="M76" s="649">
        <v>119295180</v>
      </c>
      <c r="N76" s="649">
        <v>85188875</v>
      </c>
      <c r="O76" s="649"/>
      <c r="P76" s="649"/>
      <c r="Q76" s="649">
        <v>85188875</v>
      </c>
      <c r="R76" s="649">
        <v>341146970</v>
      </c>
      <c r="S76" s="649"/>
      <c r="T76" s="649">
        <v>8536417</v>
      </c>
      <c r="U76" s="649">
        <v>349683387</v>
      </c>
      <c r="V76" s="649">
        <v>454850471</v>
      </c>
      <c r="W76" s="649"/>
      <c r="X76" s="649"/>
      <c r="Y76" s="649">
        <v>454850471</v>
      </c>
      <c r="Z76" s="649">
        <v>48011602</v>
      </c>
      <c r="AA76" s="649"/>
      <c r="AB76" s="649">
        <v>1585949</v>
      </c>
      <c r="AC76" s="649">
        <v>49597551</v>
      </c>
      <c r="AD76" s="649">
        <v>23007740</v>
      </c>
      <c r="AE76" s="649"/>
      <c r="AF76" s="649">
        <v>922606</v>
      </c>
      <c r="AG76" s="649">
        <v>23930346</v>
      </c>
      <c r="AH76" s="649">
        <v>83375394</v>
      </c>
      <c r="AI76" s="649"/>
      <c r="AJ76" s="649"/>
      <c r="AK76" s="649">
        <v>83375394</v>
      </c>
      <c r="AL76" s="649">
        <v>16126221</v>
      </c>
      <c r="AM76" s="649"/>
      <c r="AN76" s="649"/>
      <c r="AO76" s="649">
        <v>16126221</v>
      </c>
      <c r="AP76" s="649"/>
      <c r="AQ76" s="649"/>
      <c r="AR76" s="649"/>
      <c r="AS76" s="649">
        <v>0</v>
      </c>
      <c r="AT76" s="649"/>
      <c r="AU76" s="649"/>
      <c r="AV76" s="649"/>
      <c r="AW76" s="649">
        <v>0</v>
      </c>
      <c r="AX76" s="650">
        <v>119295180</v>
      </c>
      <c r="AY76" s="650">
        <v>85188875</v>
      </c>
      <c r="AZ76" s="650">
        <v>349683387</v>
      </c>
      <c r="BA76" s="650">
        <v>454850471</v>
      </c>
      <c r="BB76" s="650">
        <v>49597551</v>
      </c>
      <c r="BC76" s="650">
        <v>23930346</v>
      </c>
      <c r="BD76" s="650">
        <v>83375394</v>
      </c>
      <c r="BE76" s="650">
        <v>16126221</v>
      </c>
      <c r="BF76" s="651">
        <v>0.48249047619306851</v>
      </c>
      <c r="BG76" s="651">
        <v>0.19341702900978194</v>
      </c>
      <c r="BH76" s="651">
        <v>0.30123847373614232</v>
      </c>
      <c r="BI76" s="651">
        <v>0.34115198043423206</v>
      </c>
      <c r="BJ76" s="651">
        <v>0.18728984673294974</v>
      </c>
      <c r="BK76" s="651">
        <v>0.25416463579087806</v>
      </c>
      <c r="BL76"/>
      <c r="BM76" s="149">
        <v>0.3729897912691939</v>
      </c>
      <c r="BN76" s="149">
        <v>0.62701020873080615</v>
      </c>
      <c r="BO76" s="653">
        <v>0</v>
      </c>
      <c r="BP76" s="653">
        <v>0</v>
      </c>
      <c r="BQ76"/>
      <c r="BR76" s="654">
        <v>0.34927212216537346</v>
      </c>
      <c r="BS76" s="654">
        <v>0.20244920226000945</v>
      </c>
      <c r="BT76" s="654">
        <v>0.25540155801795777</v>
      </c>
      <c r="BU76" s="654">
        <v>0.35558986151999367</v>
      </c>
      <c r="BV76" s="654">
        <v>0.1979169653820286</v>
      </c>
      <c r="BW76" s="654">
        <v>0.26585356286506973</v>
      </c>
      <c r="BX76" s="655">
        <v>0.13321835402769505</v>
      </c>
      <c r="BY76" s="656">
        <v>-9.0321732502275098E-3</v>
      </c>
      <c r="BZ76" s="656">
        <v>4.5836915718184545E-2</v>
      </c>
      <c r="CA76" s="656">
        <v>-1.4437881085761606E-2</v>
      </c>
      <c r="CB76" s="656">
        <v>-1.0627118649078865E-2</v>
      </c>
      <c r="CC76" s="657">
        <v>-1.1688927074191668E-2</v>
      </c>
      <c r="CD76"/>
      <c r="CE76" s="658">
        <v>12841</v>
      </c>
      <c r="CF76" s="658">
        <v>0</v>
      </c>
      <c r="CG76" s="658">
        <v>671</v>
      </c>
      <c r="CH76" s="658">
        <v>13512</v>
      </c>
      <c r="CI76" s="658">
        <v>2622</v>
      </c>
      <c r="CJ76" s="658">
        <v>0</v>
      </c>
      <c r="CK76" s="658">
        <v>49</v>
      </c>
      <c r="CL76" s="658">
        <v>2671</v>
      </c>
      <c r="CM76" s="590"/>
      <c r="CN76" s="659">
        <v>3400147</v>
      </c>
      <c r="CO76" s="660" t="s">
        <v>55</v>
      </c>
      <c r="CP76" s="660">
        <v>1776196.4210576641</v>
      </c>
      <c r="CQ76" s="660">
        <v>1333425.3170978692</v>
      </c>
      <c r="CR76" s="660">
        <v>0</v>
      </c>
      <c r="CS76" s="660">
        <v>0</v>
      </c>
      <c r="CT76" s="660">
        <v>3109621.7381555336</v>
      </c>
      <c r="CU76" s="590"/>
      <c r="CV76" s="661">
        <v>3400147</v>
      </c>
      <c r="CW76" s="662" t="s">
        <v>55</v>
      </c>
      <c r="CX76" s="662">
        <v>0</v>
      </c>
      <c r="CY76" s="662">
        <v>0</v>
      </c>
      <c r="CZ76" s="662">
        <v>0</v>
      </c>
      <c r="DA76" s="662">
        <v>0</v>
      </c>
      <c r="DB76" s="662">
        <v>0</v>
      </c>
      <c r="DD76" s="63">
        <v>1776196.4210576641</v>
      </c>
      <c r="DE76" s="63">
        <v>1333425.3170978692</v>
      </c>
      <c r="DF76" s="63">
        <v>3109621.7381555336</v>
      </c>
      <c r="DH76" s="113">
        <v>0.18929961218527655</v>
      </c>
      <c r="DI76" s="63">
        <v>252416.89540465607</v>
      </c>
      <c r="DJ76" s="36">
        <v>1.0646850000000001</v>
      </c>
      <c r="DK76" s="63">
        <v>188121.13759873438</v>
      </c>
      <c r="DM76" s="63">
        <v>1182047425</v>
      </c>
      <c r="DO76" s="63">
        <v>1182047431</v>
      </c>
      <c r="DT76" s="63"/>
      <c r="DU76" s="593"/>
    </row>
    <row r="77" spans="1:130">
      <c r="A77" s="409"/>
      <c r="B77" s="102">
        <v>3400148</v>
      </c>
      <c r="C77" s="642">
        <v>1538111828</v>
      </c>
      <c r="D77" s="643"/>
      <c r="E77" s="644" t="s">
        <v>420</v>
      </c>
      <c r="F77" s="645"/>
      <c r="G77" s="646"/>
      <c r="H77" s="647">
        <v>43100</v>
      </c>
      <c r="I77" s="648">
        <v>12</v>
      </c>
      <c r="J77" s="649">
        <v>12896237</v>
      </c>
      <c r="K77" s="649"/>
      <c r="L77" s="649"/>
      <c r="M77" s="649">
        <v>12896237</v>
      </c>
      <c r="N77" s="649">
        <v>40208625</v>
      </c>
      <c r="O77" s="649"/>
      <c r="P77" s="649"/>
      <c r="Q77" s="649">
        <v>40208625</v>
      </c>
      <c r="R77" s="649">
        <v>32866076</v>
      </c>
      <c r="S77" s="649"/>
      <c r="T77" s="649"/>
      <c r="U77" s="649">
        <v>32866076</v>
      </c>
      <c r="V77" s="649">
        <v>139210986</v>
      </c>
      <c r="W77" s="649"/>
      <c r="X77" s="649"/>
      <c r="Y77" s="649">
        <v>139210986</v>
      </c>
      <c r="Z77" s="649">
        <v>1060562</v>
      </c>
      <c r="AA77" s="649"/>
      <c r="AB77" s="649"/>
      <c r="AC77" s="649">
        <v>1060562</v>
      </c>
      <c r="AD77" s="649">
        <v>429508</v>
      </c>
      <c r="AE77" s="649"/>
      <c r="AF77" s="649"/>
      <c r="AG77" s="649">
        <v>429508</v>
      </c>
      <c r="AH77" s="649">
        <v>7402413</v>
      </c>
      <c r="AI77" s="649"/>
      <c r="AJ77" s="649"/>
      <c r="AK77" s="649">
        <v>7402413</v>
      </c>
      <c r="AL77" s="649">
        <v>1945102</v>
      </c>
      <c r="AM77" s="649"/>
      <c r="AN77" s="649"/>
      <c r="AO77" s="649">
        <v>1945102</v>
      </c>
      <c r="AP77" s="649"/>
      <c r="AQ77" s="649"/>
      <c r="AR77" s="649"/>
      <c r="AS77" s="649">
        <v>0</v>
      </c>
      <c r="AT77" s="649"/>
      <c r="AU77" s="649"/>
      <c r="AV77" s="649"/>
      <c r="AW77" s="649">
        <v>0</v>
      </c>
      <c r="AX77" s="650">
        <v>12896237</v>
      </c>
      <c r="AY77" s="650">
        <v>40208625</v>
      </c>
      <c r="AZ77" s="650">
        <v>32866076</v>
      </c>
      <c r="BA77" s="650">
        <v>139210986</v>
      </c>
      <c r="BB77" s="650">
        <v>1060562</v>
      </c>
      <c r="BC77" s="650">
        <v>429508</v>
      </c>
      <c r="BD77" s="650">
        <v>7402413</v>
      </c>
      <c r="BE77" s="650">
        <v>1945102</v>
      </c>
      <c r="BF77" s="651">
        <v>0.40498150980329295</v>
      </c>
      <c r="BG77" s="651">
        <v>0.26276593862028502</v>
      </c>
      <c r="BH77" s="651">
        <v>0.28058809106726651</v>
      </c>
      <c r="BI77" s="651">
        <v>0.39238748793741002</v>
      </c>
      <c r="BJ77" s="651">
        <v>0.28883226931529671</v>
      </c>
      <c r="BK77" s="651">
        <v>0.30861092921263383</v>
      </c>
      <c r="BL77"/>
      <c r="BM77" s="149">
        <v>0.12531786989799687</v>
      </c>
      <c r="BN77" s="149">
        <v>0.87468213010200313</v>
      </c>
      <c r="BO77" s="653">
        <v>0</v>
      </c>
      <c r="BP77" s="653">
        <v>0</v>
      </c>
      <c r="BQ77"/>
      <c r="BR77" s="654">
        <v>0.37589052016600244</v>
      </c>
      <c r="BS77" s="654">
        <v>0.28271817290389351</v>
      </c>
      <c r="BT77" s="654">
        <v>0.2979230460327294</v>
      </c>
      <c r="BU77" s="654">
        <v>0.35008915264496887</v>
      </c>
      <c r="BV77" s="654">
        <v>0.29421470122260279</v>
      </c>
      <c r="BW77" s="654">
        <v>0.30666239099969006</v>
      </c>
      <c r="BX77" s="655">
        <v>2.909098963729051E-2</v>
      </c>
      <c r="BY77" s="656">
        <v>-1.9952234283608483E-2</v>
      </c>
      <c r="BZ77" s="656">
        <v>-1.733495496546289E-2</v>
      </c>
      <c r="CA77" s="656">
        <v>4.2298335292441147E-2</v>
      </c>
      <c r="CB77" s="656">
        <v>-5.3824319073060845E-3</v>
      </c>
      <c r="CC77" s="657">
        <v>1.9485382129437734E-3</v>
      </c>
      <c r="CD77"/>
      <c r="CE77" s="658">
        <v>121</v>
      </c>
      <c r="CF77" s="658">
        <v>0</v>
      </c>
      <c r="CG77" s="658">
        <v>0</v>
      </c>
      <c r="CH77" s="658">
        <v>121</v>
      </c>
      <c r="CI77" s="658">
        <v>35</v>
      </c>
      <c r="CJ77" s="658">
        <v>0</v>
      </c>
      <c r="CK77" s="658">
        <v>0</v>
      </c>
      <c r="CL77" s="658">
        <v>35</v>
      </c>
      <c r="CM77" s="590"/>
      <c r="CN77" s="659">
        <v>3400148</v>
      </c>
      <c r="CO77" s="660" t="s">
        <v>420</v>
      </c>
      <c r="CP77" s="660">
        <v>219256.1857809464</v>
      </c>
      <c r="CQ77" s="660">
        <v>514380.29182516271</v>
      </c>
      <c r="CR77" s="660">
        <v>0</v>
      </c>
      <c r="CS77" s="660">
        <v>0</v>
      </c>
      <c r="CT77" s="660">
        <v>733636.47760610911</v>
      </c>
      <c r="CU77" s="590"/>
      <c r="CV77" s="661">
        <v>3400148</v>
      </c>
      <c r="CW77" s="662" t="s">
        <v>420</v>
      </c>
      <c r="CX77" s="662">
        <v>280179.91851822851</v>
      </c>
      <c r="CY77" s="662">
        <v>657308.83595203364</v>
      </c>
      <c r="CZ77" s="662">
        <v>0</v>
      </c>
      <c r="DA77" s="662">
        <v>0</v>
      </c>
      <c r="DB77" s="662">
        <v>937488.75447026221</v>
      </c>
      <c r="DD77" s="63">
        <v>499436.10429917491</v>
      </c>
      <c r="DE77" s="63">
        <v>1171689.1277771965</v>
      </c>
      <c r="DF77" s="63">
        <v>1671125.2320763713</v>
      </c>
      <c r="DH77" s="113">
        <v>4.8375242873885886E-2</v>
      </c>
      <c r="DI77" s="63">
        <v>56680.746128913393</v>
      </c>
      <c r="DJ77" s="36">
        <v>1.0518130000000001</v>
      </c>
      <c r="DK77" s="63">
        <v>41732.281939663546</v>
      </c>
      <c r="DM77" s="63">
        <v>236019509</v>
      </c>
      <c r="DO77" s="63">
        <v>236019515</v>
      </c>
      <c r="DT77" s="63"/>
      <c r="DU77" s="593"/>
    </row>
    <row r="78" spans="1:130">
      <c r="A78" s="409"/>
      <c r="B78" s="102">
        <v>3400151</v>
      </c>
      <c r="C78" s="642">
        <v>1346273943</v>
      </c>
      <c r="D78" s="643"/>
      <c r="E78" s="644" t="s">
        <v>56</v>
      </c>
      <c r="F78" s="645"/>
      <c r="G78" s="646"/>
      <c r="H78" s="647">
        <v>43008</v>
      </c>
      <c r="I78" s="648">
        <v>8</v>
      </c>
      <c r="J78" s="649">
        <v>28484363.333333332</v>
      </c>
      <c r="K78" s="649">
        <v>2291643.333333333</v>
      </c>
      <c r="L78" s="649"/>
      <c r="M78" s="649">
        <v>30776006.666666664</v>
      </c>
      <c r="N78" s="649">
        <v>19160829.333333332</v>
      </c>
      <c r="O78" s="649"/>
      <c r="P78" s="649"/>
      <c r="Q78" s="649">
        <v>19160829.333333332</v>
      </c>
      <c r="R78" s="649">
        <v>75947241.333333328</v>
      </c>
      <c r="S78" s="649">
        <v>2564712</v>
      </c>
      <c r="T78" s="649"/>
      <c r="U78" s="649">
        <v>78511953.333333328</v>
      </c>
      <c r="V78" s="649">
        <v>89588614</v>
      </c>
      <c r="W78" s="649"/>
      <c r="X78" s="649"/>
      <c r="Y78" s="649">
        <v>89588614</v>
      </c>
      <c r="Z78" s="649">
        <v>9461170.666666666</v>
      </c>
      <c r="AA78" s="649"/>
      <c r="AB78" s="649"/>
      <c r="AC78" s="649">
        <v>9461170.666666666</v>
      </c>
      <c r="AD78" s="649">
        <v>3802155.333333333</v>
      </c>
      <c r="AE78" s="649"/>
      <c r="AF78" s="649"/>
      <c r="AG78" s="649">
        <v>3802155.333333333</v>
      </c>
      <c r="AH78" s="649">
        <v>17644263.333333332</v>
      </c>
      <c r="AI78" s="649"/>
      <c r="AJ78" s="649"/>
      <c r="AK78" s="649">
        <v>17644263.333333332</v>
      </c>
      <c r="AL78" s="649">
        <v>3959894.6666666665</v>
      </c>
      <c r="AM78" s="649"/>
      <c r="AN78" s="649"/>
      <c r="AO78" s="649">
        <v>3959894.6666666665</v>
      </c>
      <c r="AP78" s="649"/>
      <c r="AQ78" s="649"/>
      <c r="AR78" s="649"/>
      <c r="AS78" s="649">
        <v>0</v>
      </c>
      <c r="AT78" s="649"/>
      <c r="AU78" s="649"/>
      <c r="AV78" s="649"/>
      <c r="AW78" s="649">
        <v>0</v>
      </c>
      <c r="AX78" s="650">
        <v>30776006.666666664</v>
      </c>
      <c r="AY78" s="650">
        <v>19160829.333333332</v>
      </c>
      <c r="AZ78" s="650">
        <v>78511953.333333328</v>
      </c>
      <c r="BA78" s="650">
        <v>89588614</v>
      </c>
      <c r="BB78" s="650">
        <v>9461170.666666666</v>
      </c>
      <c r="BC78" s="650">
        <v>3802155.333333333</v>
      </c>
      <c r="BD78" s="650">
        <v>17644263.333333332</v>
      </c>
      <c r="BE78" s="650">
        <v>3959894.6666666665</v>
      </c>
      <c r="BF78" s="651">
        <v>0.40186943743959519</v>
      </c>
      <c r="BG78" s="651">
        <v>0.22442958325076007</v>
      </c>
      <c r="BH78" s="651">
        <v>0.28636508826975432</v>
      </c>
      <c r="BI78" s="651">
        <v>0.3919913511258965</v>
      </c>
      <c r="BJ78" s="651">
        <v>0.21387572011476069</v>
      </c>
      <c r="BK78" s="651">
        <v>0.29706524369414089</v>
      </c>
      <c r="BL78"/>
      <c r="BM78" s="149">
        <v>0.34905069834582492</v>
      </c>
      <c r="BN78" s="149">
        <v>0.65094930165417508</v>
      </c>
      <c r="BO78" s="653">
        <v>0</v>
      </c>
      <c r="BP78" s="653">
        <v>0</v>
      </c>
      <c r="BQ78"/>
      <c r="BR78" s="654">
        <v>0.39020098299677047</v>
      </c>
      <c r="BS78" s="654">
        <v>0.22010838751597425</v>
      </c>
      <c r="BT78" s="654">
        <v>0.28577201454573836</v>
      </c>
      <c r="BU78" s="654">
        <v>0.38034317509541821</v>
      </c>
      <c r="BV78" s="654">
        <v>0.21232945759776337</v>
      </c>
      <c r="BW78" s="654">
        <v>0.29227094346093757</v>
      </c>
      <c r="BX78" s="655">
        <v>1.1668454442824716E-2</v>
      </c>
      <c r="BY78" s="656">
        <v>4.3211957347858154E-3</v>
      </c>
      <c r="BZ78" s="656">
        <v>5.9307372401595781E-4</v>
      </c>
      <c r="CA78" s="656">
        <v>1.1648176030478297E-2</v>
      </c>
      <c r="CB78" s="656">
        <v>1.5462625169973265E-3</v>
      </c>
      <c r="CC78" s="657">
        <v>4.7943002332033191E-3</v>
      </c>
      <c r="CD78"/>
      <c r="CE78" s="658">
        <v>2397.333333333333</v>
      </c>
      <c r="CF78" s="658">
        <v>0</v>
      </c>
      <c r="CG78" s="658">
        <v>0</v>
      </c>
      <c r="CH78" s="658">
        <v>2397.333333333333</v>
      </c>
      <c r="CI78" s="658">
        <v>1000</v>
      </c>
      <c r="CJ78" s="658">
        <v>0</v>
      </c>
      <c r="CK78" s="658">
        <v>0</v>
      </c>
      <c r="CL78" s="658">
        <v>1000</v>
      </c>
      <c r="CM78" s="590"/>
      <c r="CN78" s="659">
        <v>3400151</v>
      </c>
      <c r="CO78" s="660" t="s">
        <v>56</v>
      </c>
      <c r="CP78" s="660">
        <v>668068.62776197039</v>
      </c>
      <c r="CQ78" s="660">
        <v>427392.07762156747</v>
      </c>
      <c r="CR78" s="660">
        <v>0</v>
      </c>
      <c r="CS78" s="660">
        <v>0</v>
      </c>
      <c r="CT78" s="660">
        <v>1095460.7053835378</v>
      </c>
      <c r="CU78" s="590"/>
      <c r="CV78" s="661">
        <v>3400151</v>
      </c>
      <c r="CW78" s="662" t="s">
        <v>56</v>
      </c>
      <c r="CX78" s="662">
        <v>853701.86033401173</v>
      </c>
      <c r="CY78" s="662">
        <v>546149.59690570936</v>
      </c>
      <c r="CZ78" s="662">
        <v>0</v>
      </c>
      <c r="DA78" s="662">
        <v>0</v>
      </c>
      <c r="DB78" s="662">
        <v>1399851.457239721</v>
      </c>
      <c r="DD78" s="63">
        <v>1521770.488095982</v>
      </c>
      <c r="DE78" s="63">
        <v>973541.67452727677</v>
      </c>
      <c r="DF78" s="63">
        <v>2495312.1626232588</v>
      </c>
      <c r="DH78" s="113">
        <v>0.20666614152122295</v>
      </c>
      <c r="DI78" s="63">
        <v>201198.10148466256</v>
      </c>
      <c r="DJ78" s="36">
        <v>1.0572919999999999</v>
      </c>
      <c r="DK78" s="63">
        <v>148907.60018044527</v>
      </c>
      <c r="DM78" s="63">
        <v>252904887.33333331</v>
      </c>
      <c r="DO78" s="63">
        <v>252904891.33333331</v>
      </c>
      <c r="DT78" s="63"/>
      <c r="DU78" s="593"/>
    </row>
    <row r="79" spans="1:130">
      <c r="A79" s="409"/>
      <c r="B79" s="675" t="s">
        <v>573</v>
      </c>
      <c r="C79" s="642">
        <v>1346273943</v>
      </c>
      <c r="D79" s="643"/>
      <c r="E79" s="644" t="s">
        <v>56</v>
      </c>
      <c r="F79" s="645"/>
      <c r="G79" s="646"/>
      <c r="H79" s="647">
        <v>43008</v>
      </c>
      <c r="I79" s="648">
        <v>4</v>
      </c>
      <c r="J79" s="649">
        <v>14242181.666666666</v>
      </c>
      <c r="K79" s="649">
        <v>1145821.6666666665</v>
      </c>
      <c r="L79" s="649"/>
      <c r="M79" s="649">
        <v>15388003.333333332</v>
      </c>
      <c r="N79" s="649">
        <v>9580414.666666666</v>
      </c>
      <c r="O79" s="649"/>
      <c r="P79" s="649"/>
      <c r="Q79" s="649">
        <v>9580414.666666666</v>
      </c>
      <c r="R79" s="649">
        <v>37973620.666666664</v>
      </c>
      <c r="S79" s="649">
        <v>1282356</v>
      </c>
      <c r="T79" s="649"/>
      <c r="U79" s="649">
        <v>39255976.666666664</v>
      </c>
      <c r="V79" s="649">
        <v>44794307</v>
      </c>
      <c r="W79" s="649"/>
      <c r="X79" s="649"/>
      <c r="Y79" s="649">
        <v>44794307</v>
      </c>
      <c r="Z79" s="649">
        <v>4730585.333333333</v>
      </c>
      <c r="AA79" s="649"/>
      <c r="AB79" s="649"/>
      <c r="AC79" s="649">
        <v>4730585.333333333</v>
      </c>
      <c r="AD79" s="649">
        <v>1901077.6666666665</v>
      </c>
      <c r="AE79" s="649"/>
      <c r="AF79" s="649"/>
      <c r="AG79" s="649">
        <v>1901077.6666666665</v>
      </c>
      <c r="AH79" s="649">
        <v>8822131.666666666</v>
      </c>
      <c r="AI79" s="649"/>
      <c r="AJ79" s="649"/>
      <c r="AK79" s="649">
        <v>8822131.666666666</v>
      </c>
      <c r="AL79" s="649">
        <v>1979947.3333333333</v>
      </c>
      <c r="AM79" s="649"/>
      <c r="AN79" s="649"/>
      <c r="AO79" s="649">
        <v>1979947.3333333333</v>
      </c>
      <c r="AP79" s="649"/>
      <c r="AQ79" s="649"/>
      <c r="AR79" s="649"/>
      <c r="AS79" s="649">
        <v>0</v>
      </c>
      <c r="AT79" s="649"/>
      <c r="AU79" s="649"/>
      <c r="AV79" s="649"/>
      <c r="AW79" s="649">
        <v>0</v>
      </c>
      <c r="AX79" s="650">
        <v>15388003.333333332</v>
      </c>
      <c r="AY79" s="650">
        <v>9580414.666666666</v>
      </c>
      <c r="AZ79" s="650">
        <v>39255976.666666664</v>
      </c>
      <c r="BA79" s="650">
        <v>44794307</v>
      </c>
      <c r="BB79" s="650">
        <v>4730585.333333333</v>
      </c>
      <c r="BC79" s="650">
        <v>1901077.6666666665</v>
      </c>
      <c r="BD79" s="650">
        <v>8822131.666666666</v>
      </c>
      <c r="BE79" s="650">
        <v>1979947.3333333333</v>
      </c>
      <c r="BF79" s="651">
        <v>0.40186943743959519</v>
      </c>
      <c r="BG79" s="651">
        <v>0.22442958325076007</v>
      </c>
      <c r="BH79" s="651">
        <v>0.28636508826975432</v>
      </c>
      <c r="BI79" s="651">
        <v>0.3919913511258965</v>
      </c>
      <c r="BJ79" s="651">
        <v>0.21387572011476069</v>
      </c>
      <c r="BK79" s="651">
        <v>0.29706524369414089</v>
      </c>
      <c r="BL79"/>
      <c r="BM79" s="149">
        <v>0.34905069834582492</v>
      </c>
      <c r="BN79" s="149">
        <v>0.65094930165417508</v>
      </c>
      <c r="BO79" s="653">
        <v>0</v>
      </c>
      <c r="BP79" s="653">
        <v>0</v>
      </c>
      <c r="BQ79"/>
      <c r="BR79" s="654">
        <v>0.39020098299677047</v>
      </c>
      <c r="BS79" s="654">
        <v>0.22010838751597425</v>
      </c>
      <c r="BT79" s="654">
        <v>0.28577201454573836</v>
      </c>
      <c r="BU79" s="654">
        <v>0.38034317509541821</v>
      </c>
      <c r="BV79" s="654">
        <v>0.21232945759776337</v>
      </c>
      <c r="BW79" s="654">
        <v>0.29227094346093757</v>
      </c>
      <c r="BX79" s="655">
        <v>1.1668454442824716E-2</v>
      </c>
      <c r="BY79" s="656">
        <v>4.3211957347858154E-3</v>
      </c>
      <c r="BZ79" s="656">
        <v>5.9307372401595781E-4</v>
      </c>
      <c r="CA79" s="656">
        <v>1.1648176030478297E-2</v>
      </c>
      <c r="CB79" s="656">
        <v>1.5462625169973265E-3</v>
      </c>
      <c r="CC79" s="657">
        <v>4.7943002332033191E-3</v>
      </c>
      <c r="CD79"/>
      <c r="CE79" s="658">
        <v>1198.6666666666665</v>
      </c>
      <c r="CF79" s="658">
        <v>0</v>
      </c>
      <c r="CG79" s="658">
        <v>0</v>
      </c>
      <c r="CH79" s="658">
        <v>1198.6666666666665</v>
      </c>
      <c r="CI79" s="658">
        <v>500</v>
      </c>
      <c r="CJ79" s="658">
        <v>0</v>
      </c>
      <c r="CK79" s="658">
        <v>0</v>
      </c>
      <c r="CL79" s="658">
        <v>500</v>
      </c>
      <c r="CM79" s="590"/>
      <c r="CN79" s="659" t="s">
        <v>573</v>
      </c>
      <c r="CO79" s="660" t="s">
        <v>56</v>
      </c>
      <c r="CP79" s="660">
        <v>668068.62776197039</v>
      </c>
      <c r="CQ79" s="660">
        <v>427392.07762156747</v>
      </c>
      <c r="CR79" s="660">
        <v>0</v>
      </c>
      <c r="CS79" s="660">
        <v>0</v>
      </c>
      <c r="CT79" s="660">
        <v>1095460.7053835378</v>
      </c>
      <c r="CU79" s="590"/>
      <c r="CV79" s="661" t="s">
        <v>573</v>
      </c>
      <c r="CW79" s="662" t="s">
        <v>56</v>
      </c>
      <c r="CX79" s="662">
        <v>853701.86033401173</v>
      </c>
      <c r="CY79" s="662">
        <v>546149.59690570936</v>
      </c>
      <c r="CZ79" s="662">
        <v>0</v>
      </c>
      <c r="DA79" s="662">
        <v>0</v>
      </c>
      <c r="DB79" s="662">
        <v>1399851.457239721</v>
      </c>
      <c r="DD79" s="63">
        <v>1521770.488095982</v>
      </c>
      <c r="DE79" s="63">
        <v>973541.67452727677</v>
      </c>
      <c r="DF79" s="63">
        <v>2495312.1626232588</v>
      </c>
      <c r="DH79" s="113">
        <v>0.20666614152122295</v>
      </c>
      <c r="DI79" s="63">
        <v>201198.10148466256</v>
      </c>
      <c r="DJ79" s="36">
        <v>1.0572919999999999</v>
      </c>
      <c r="DK79" s="63">
        <v>148907.60018044527</v>
      </c>
      <c r="DM79" s="63">
        <v>126452443.66666666</v>
      </c>
      <c r="DO79" s="63">
        <v>126452445.66666666</v>
      </c>
      <c r="DT79" s="63"/>
      <c r="DU79" s="593"/>
    </row>
    <row r="80" spans="1:130">
      <c r="A80" s="409"/>
      <c r="B80" s="102">
        <v>3400155</v>
      </c>
      <c r="C80" s="642">
        <v>1871592113</v>
      </c>
      <c r="D80" s="643"/>
      <c r="E80" s="644" t="s">
        <v>57</v>
      </c>
      <c r="F80" s="645"/>
      <c r="G80" s="646"/>
      <c r="H80" s="647">
        <v>42916</v>
      </c>
      <c r="I80" s="648">
        <v>12</v>
      </c>
      <c r="J80" s="649">
        <v>158324385</v>
      </c>
      <c r="K80" s="649">
        <v>4676517</v>
      </c>
      <c r="L80" s="649">
        <v>5329169</v>
      </c>
      <c r="M80" s="649">
        <v>168330071</v>
      </c>
      <c r="N80" s="649">
        <v>84145236</v>
      </c>
      <c r="O80" s="649"/>
      <c r="P80" s="649"/>
      <c r="Q80" s="649">
        <v>84145236</v>
      </c>
      <c r="R80" s="649">
        <v>540723562</v>
      </c>
      <c r="S80" s="649">
        <v>7458311</v>
      </c>
      <c r="T80" s="649">
        <v>7364139</v>
      </c>
      <c r="U80" s="649">
        <v>555546012</v>
      </c>
      <c r="V80" s="649">
        <v>544142304</v>
      </c>
      <c r="W80" s="649"/>
      <c r="X80" s="649"/>
      <c r="Y80" s="649">
        <v>544142304</v>
      </c>
      <c r="Z80" s="649">
        <v>55276676</v>
      </c>
      <c r="AA80" s="649"/>
      <c r="AB80" s="649">
        <v>4296065</v>
      </c>
      <c r="AC80" s="649">
        <v>59572741</v>
      </c>
      <c r="AD80" s="649">
        <v>17819906</v>
      </c>
      <c r="AE80" s="649"/>
      <c r="AF80" s="649">
        <v>1812910</v>
      </c>
      <c r="AG80" s="649">
        <v>19632816</v>
      </c>
      <c r="AH80" s="649">
        <v>52182355</v>
      </c>
      <c r="AI80" s="649"/>
      <c r="AJ80" s="649"/>
      <c r="AK80" s="649">
        <v>52182355</v>
      </c>
      <c r="AL80" s="649">
        <v>7453774</v>
      </c>
      <c r="AM80" s="649"/>
      <c r="AN80" s="649"/>
      <c r="AO80" s="649">
        <v>7453774</v>
      </c>
      <c r="AP80" s="649"/>
      <c r="AQ80" s="649"/>
      <c r="AR80" s="649"/>
      <c r="AS80" s="649">
        <v>0</v>
      </c>
      <c r="AT80" s="649"/>
      <c r="AU80" s="649"/>
      <c r="AV80" s="649"/>
      <c r="AW80" s="649">
        <v>0</v>
      </c>
      <c r="AX80" s="650">
        <v>168330071</v>
      </c>
      <c r="AY80" s="650">
        <v>84145236</v>
      </c>
      <c r="AZ80" s="650">
        <v>555546012</v>
      </c>
      <c r="BA80" s="650">
        <v>544142304</v>
      </c>
      <c r="BB80" s="650">
        <v>59572741</v>
      </c>
      <c r="BC80" s="650">
        <v>19632816</v>
      </c>
      <c r="BD80" s="650">
        <v>52182355</v>
      </c>
      <c r="BE80" s="650">
        <v>7453774</v>
      </c>
      <c r="BF80" s="651">
        <v>0.32956039407352433</v>
      </c>
      <c r="BG80" s="651">
        <v>0.14284088941558884</v>
      </c>
      <c r="BH80" s="651">
        <v>0.24237454012835352</v>
      </c>
      <c r="BI80" s="651">
        <v>0.30299933284373931</v>
      </c>
      <c r="BJ80" s="651">
        <v>0.15463829108938384</v>
      </c>
      <c r="BK80" s="651">
        <v>0.22958805993170159</v>
      </c>
      <c r="BL80"/>
      <c r="BM80" s="149">
        <v>0.533065096199282</v>
      </c>
      <c r="BN80" s="149">
        <v>0.46693490380071795</v>
      </c>
      <c r="BO80" s="653">
        <v>0</v>
      </c>
      <c r="BP80" s="653">
        <v>0</v>
      </c>
      <c r="BQ80"/>
      <c r="BR80" s="654">
        <v>0.33007368520263153</v>
      </c>
      <c r="BS80" s="654">
        <v>0.13893629022469423</v>
      </c>
      <c r="BT80" s="654">
        <v>0.23864920561124103</v>
      </c>
      <c r="BU80" s="654">
        <v>0.30247540721237703</v>
      </c>
      <c r="BV80" s="654">
        <v>0.15646112067840665</v>
      </c>
      <c r="BW80" s="654">
        <v>0.23243240743819069</v>
      </c>
      <c r="BX80" s="655">
        <v>-5.1329112910719621E-4</v>
      </c>
      <c r="BY80" s="656">
        <v>3.9045991908946143E-3</v>
      </c>
      <c r="BZ80" s="656">
        <v>3.7253345171124885E-3</v>
      </c>
      <c r="CA80" s="656">
        <v>5.2392563136227643E-4</v>
      </c>
      <c r="CB80" s="656">
        <v>-1.8228295890228008E-3</v>
      </c>
      <c r="CC80" s="657">
        <v>-2.8443475064890977E-3</v>
      </c>
      <c r="CD80"/>
      <c r="CE80" s="658">
        <v>12226</v>
      </c>
      <c r="CF80" s="658">
        <v>0</v>
      </c>
      <c r="CG80" s="658">
        <v>1406</v>
      </c>
      <c r="CH80" s="658">
        <v>13632</v>
      </c>
      <c r="CI80" s="658">
        <v>2850</v>
      </c>
      <c r="CJ80" s="658">
        <v>0</v>
      </c>
      <c r="CK80" s="658">
        <v>86</v>
      </c>
      <c r="CL80" s="658">
        <v>2936</v>
      </c>
      <c r="CM80" s="590"/>
      <c r="CN80" s="659">
        <v>3400155</v>
      </c>
      <c r="CO80" s="660" t="s">
        <v>57</v>
      </c>
      <c r="CP80" s="660">
        <v>2228618.9487108132</v>
      </c>
      <c r="CQ80" s="660">
        <v>1279042.4780525574</v>
      </c>
      <c r="CR80" s="660">
        <v>0</v>
      </c>
      <c r="CS80" s="660">
        <v>0</v>
      </c>
      <c r="CT80" s="660">
        <v>3507661.4267633706</v>
      </c>
      <c r="CU80" s="590"/>
      <c r="CV80" s="661">
        <v>3400155</v>
      </c>
      <c r="CW80" s="662" t="s">
        <v>57</v>
      </c>
      <c r="CX80" s="662">
        <v>2847875.2981765955</v>
      </c>
      <c r="CY80" s="662">
        <v>1634444.2735136768</v>
      </c>
      <c r="CZ80" s="662">
        <v>0</v>
      </c>
      <c r="DA80" s="662">
        <v>0</v>
      </c>
      <c r="DB80" s="662">
        <v>4482319.5716902725</v>
      </c>
      <c r="DD80" s="63">
        <v>5076494.2468874082</v>
      </c>
      <c r="DE80" s="63">
        <v>2913486.751566234</v>
      </c>
      <c r="DF80" s="63">
        <v>7989980.9984536422</v>
      </c>
      <c r="DH80" s="113">
        <v>8.8582246058469663E-2</v>
      </c>
      <c r="DI80" s="63">
        <v>258083.2003153316</v>
      </c>
      <c r="DJ80" s="36">
        <v>1.0646850000000001</v>
      </c>
      <c r="DK80" s="63">
        <v>192344.11848941018</v>
      </c>
      <c r="DM80" s="63">
        <v>1491005309</v>
      </c>
      <c r="DO80" s="63">
        <v>1491005315</v>
      </c>
      <c r="DT80" s="63"/>
      <c r="DU80" s="593"/>
    </row>
    <row r="81" spans="1:130">
      <c r="A81" s="409"/>
      <c r="B81" s="102">
        <v>3400158</v>
      </c>
      <c r="C81" s="642">
        <v>1710915756</v>
      </c>
      <c r="D81" s="643"/>
      <c r="E81" s="644" t="s">
        <v>271</v>
      </c>
      <c r="F81" s="645"/>
      <c r="G81" s="646"/>
      <c r="H81" s="647">
        <v>43100</v>
      </c>
      <c r="I81" s="648">
        <v>12</v>
      </c>
      <c r="J81" s="649">
        <v>38404165</v>
      </c>
      <c r="K81" s="649"/>
      <c r="L81" s="649"/>
      <c r="M81" s="649">
        <v>38404165</v>
      </c>
      <c r="N81" s="649">
        <v>38746980</v>
      </c>
      <c r="O81" s="649"/>
      <c r="P81" s="649"/>
      <c r="Q81" s="649">
        <v>38746980</v>
      </c>
      <c r="R81" s="649">
        <v>125261649</v>
      </c>
      <c r="S81" s="649"/>
      <c r="T81" s="649"/>
      <c r="U81" s="649">
        <v>125261649</v>
      </c>
      <c r="V81" s="649">
        <v>240911313</v>
      </c>
      <c r="W81" s="649"/>
      <c r="X81" s="649"/>
      <c r="Y81" s="649">
        <v>240911313</v>
      </c>
      <c r="Z81" s="649">
        <v>14273752</v>
      </c>
      <c r="AA81" s="649"/>
      <c r="AB81" s="649"/>
      <c r="AC81" s="649">
        <v>14273752</v>
      </c>
      <c r="AD81" s="649">
        <v>5388011</v>
      </c>
      <c r="AE81" s="649"/>
      <c r="AF81" s="649"/>
      <c r="AG81" s="649">
        <v>5388011</v>
      </c>
      <c r="AH81" s="649">
        <v>32908950</v>
      </c>
      <c r="AI81" s="649"/>
      <c r="AJ81" s="649"/>
      <c r="AK81" s="649">
        <v>32908950</v>
      </c>
      <c r="AL81" s="649">
        <v>5279952</v>
      </c>
      <c r="AM81" s="649"/>
      <c r="AN81" s="649"/>
      <c r="AO81" s="649">
        <v>5279952</v>
      </c>
      <c r="AP81" s="649"/>
      <c r="AQ81" s="649"/>
      <c r="AR81" s="649"/>
      <c r="AS81" s="649">
        <v>0</v>
      </c>
      <c r="AT81" s="649"/>
      <c r="AU81" s="649"/>
      <c r="AV81" s="649"/>
      <c r="AW81" s="649">
        <v>0</v>
      </c>
      <c r="AX81" s="650">
        <v>38404165</v>
      </c>
      <c r="AY81" s="650">
        <v>38746980</v>
      </c>
      <c r="AZ81" s="650">
        <v>125261649</v>
      </c>
      <c r="BA81" s="650">
        <v>240911313</v>
      </c>
      <c r="BB81" s="650">
        <v>14273752</v>
      </c>
      <c r="BC81" s="650">
        <v>5388011</v>
      </c>
      <c r="BD81" s="650">
        <v>32908950</v>
      </c>
      <c r="BE81" s="650">
        <v>5279952</v>
      </c>
      <c r="BF81" s="651">
        <v>0.37747685401848091</v>
      </c>
      <c r="BG81" s="651">
        <v>0.1604412173588036</v>
      </c>
      <c r="BH81" s="651">
        <v>0.22609902671534157</v>
      </c>
      <c r="BI81" s="651">
        <v>0.30659156498889778</v>
      </c>
      <c r="BJ81" s="651">
        <v>0.16083503724874887</v>
      </c>
      <c r="BK81" s="651">
        <v>0.21069590878203617</v>
      </c>
      <c r="BL81"/>
      <c r="BM81" s="149">
        <v>0.30252086877093221</v>
      </c>
      <c r="BN81" s="149">
        <v>0.69747913122906779</v>
      </c>
      <c r="BO81" s="653">
        <v>0</v>
      </c>
      <c r="BP81" s="653">
        <v>0</v>
      </c>
      <c r="BQ81"/>
      <c r="BR81" s="654">
        <v>0.34412246588733231</v>
      </c>
      <c r="BS81" s="654">
        <v>0.17001918271414185</v>
      </c>
      <c r="BT81" s="654">
        <v>0.22196420134601577</v>
      </c>
      <c r="BU81" s="654">
        <v>0.30841174293138796</v>
      </c>
      <c r="BV81" s="654">
        <v>0.17525117385981639</v>
      </c>
      <c r="BW81" s="654">
        <v>0.22162378504091165</v>
      </c>
      <c r="BX81" s="655">
        <v>3.3354388131148605E-2</v>
      </c>
      <c r="BY81" s="656">
        <v>-9.5779653553382527E-3</v>
      </c>
      <c r="BZ81" s="656">
        <v>4.1348253693258008E-3</v>
      </c>
      <c r="CA81" s="656">
        <v>-1.8201779424901754E-3</v>
      </c>
      <c r="CB81" s="656">
        <v>-1.4416136611067526E-2</v>
      </c>
      <c r="CC81" s="657">
        <v>-1.092787625887548E-2</v>
      </c>
      <c r="CD81"/>
      <c r="CE81" s="658">
        <v>2716</v>
      </c>
      <c r="CF81" s="658">
        <v>0</v>
      </c>
      <c r="CG81" s="658">
        <v>0</v>
      </c>
      <c r="CH81" s="658">
        <v>2716</v>
      </c>
      <c r="CI81" s="658">
        <v>1062</v>
      </c>
      <c r="CJ81" s="658">
        <v>0</v>
      </c>
      <c r="CK81" s="658">
        <v>0</v>
      </c>
      <c r="CL81" s="658">
        <v>1062</v>
      </c>
      <c r="CM81" s="590"/>
      <c r="CN81" s="659">
        <v>3400158</v>
      </c>
      <c r="CO81" s="660" t="s">
        <v>271</v>
      </c>
      <c r="CP81" s="660">
        <v>574780.8347062876</v>
      </c>
      <c r="CQ81" s="660">
        <v>561042.40001117485</v>
      </c>
      <c r="CR81" s="660">
        <v>0</v>
      </c>
      <c r="CS81" s="660">
        <v>0</v>
      </c>
      <c r="CT81" s="660">
        <v>1135823.2347174624</v>
      </c>
      <c r="CU81" s="590"/>
      <c r="CV81" s="661">
        <v>3400158</v>
      </c>
      <c r="CW81" s="662" t="s">
        <v>271</v>
      </c>
      <c r="CX81" s="662">
        <v>734492.60672052507</v>
      </c>
      <c r="CY81" s="662">
        <v>716936.73480870423</v>
      </c>
      <c r="CZ81" s="662">
        <v>0</v>
      </c>
      <c r="DA81" s="662">
        <v>0</v>
      </c>
      <c r="DB81" s="662">
        <v>1451429.3415292292</v>
      </c>
      <c r="DD81" s="63">
        <v>1309273.4414268127</v>
      </c>
      <c r="DE81" s="63">
        <v>1277979.1348198792</v>
      </c>
      <c r="DF81" s="63">
        <v>2587252.5762466919</v>
      </c>
      <c r="DH81" s="113">
        <v>0.1362674458757818</v>
      </c>
      <c r="DI81" s="63">
        <v>174146.95258444632</v>
      </c>
      <c r="DJ81" s="36">
        <v>1.0518130000000001</v>
      </c>
      <c r="DK81" s="63">
        <v>128219.02004709297</v>
      </c>
      <c r="DM81" s="63">
        <v>501174772</v>
      </c>
      <c r="DO81" s="63">
        <v>501174778</v>
      </c>
      <c r="DT81" s="63"/>
      <c r="DU81" s="593"/>
    </row>
    <row r="82" spans="1:130">
      <c r="A82" s="409"/>
      <c r="B82" s="102">
        <v>3400159</v>
      </c>
      <c r="C82" s="642">
        <v>1881977593</v>
      </c>
      <c r="D82" s="643"/>
      <c r="E82" s="644" t="s">
        <v>58</v>
      </c>
      <c r="F82" s="645"/>
      <c r="G82" s="646"/>
      <c r="H82" s="647">
        <v>42916</v>
      </c>
      <c r="I82" s="648">
        <v>12</v>
      </c>
      <c r="J82" s="649">
        <v>9308847</v>
      </c>
      <c r="K82" s="649"/>
      <c r="L82" s="649"/>
      <c r="M82" s="649">
        <v>9308847</v>
      </c>
      <c r="N82" s="649">
        <v>13878429</v>
      </c>
      <c r="O82" s="649"/>
      <c r="P82" s="649"/>
      <c r="Q82" s="649">
        <v>13878429</v>
      </c>
      <c r="R82" s="649">
        <v>40227292</v>
      </c>
      <c r="S82" s="649"/>
      <c r="T82" s="649"/>
      <c r="U82" s="649">
        <v>40227292</v>
      </c>
      <c r="V82" s="649">
        <v>104388784</v>
      </c>
      <c r="W82" s="649"/>
      <c r="X82" s="649"/>
      <c r="Y82" s="649">
        <v>104388784</v>
      </c>
      <c r="Z82" s="649">
        <v>3337823</v>
      </c>
      <c r="AA82" s="649"/>
      <c r="AB82" s="649"/>
      <c r="AC82" s="649">
        <v>3337823</v>
      </c>
      <c r="AD82" s="649">
        <v>795219</v>
      </c>
      <c r="AE82" s="649"/>
      <c r="AF82" s="649"/>
      <c r="AG82" s="649">
        <v>795219</v>
      </c>
      <c r="AH82" s="649">
        <v>15850626</v>
      </c>
      <c r="AI82" s="649"/>
      <c r="AJ82" s="649"/>
      <c r="AK82" s="649">
        <v>15850626</v>
      </c>
      <c r="AL82" s="649">
        <v>2116640</v>
      </c>
      <c r="AM82" s="649"/>
      <c r="AN82" s="649"/>
      <c r="AO82" s="649">
        <v>2116640</v>
      </c>
      <c r="AP82" s="649"/>
      <c r="AQ82" s="649"/>
      <c r="AR82" s="649"/>
      <c r="AS82" s="649">
        <v>0</v>
      </c>
      <c r="AT82" s="649"/>
      <c r="AU82" s="649"/>
      <c r="AV82" s="649"/>
      <c r="AW82" s="649">
        <v>0</v>
      </c>
      <c r="AX82" s="650">
        <v>9308847</v>
      </c>
      <c r="AY82" s="650">
        <v>13878429</v>
      </c>
      <c r="AZ82" s="650">
        <v>40227292</v>
      </c>
      <c r="BA82" s="650">
        <v>104388784</v>
      </c>
      <c r="BB82" s="650">
        <v>3337823</v>
      </c>
      <c r="BC82" s="650">
        <v>795219</v>
      </c>
      <c r="BD82" s="650">
        <v>15850626</v>
      </c>
      <c r="BE82" s="650">
        <v>2116640</v>
      </c>
      <c r="BF82" s="651">
        <v>0.23824480806801318</v>
      </c>
      <c r="BG82" s="651">
        <v>0.13353668176890932</v>
      </c>
      <c r="BH82" s="651">
        <v>0.15175061830166681</v>
      </c>
      <c r="BI82" s="651">
        <v>0.23140625523587319</v>
      </c>
      <c r="BJ82" s="651">
        <v>0.13294942682731126</v>
      </c>
      <c r="BK82" s="651">
        <v>0.16033678026224416</v>
      </c>
      <c r="BL82"/>
      <c r="BM82" s="149">
        <v>0.17394959853190844</v>
      </c>
      <c r="BN82" s="149">
        <v>0.82605040146809161</v>
      </c>
      <c r="BO82" s="653">
        <v>0</v>
      </c>
      <c r="BP82" s="653">
        <v>0</v>
      </c>
      <c r="BQ82"/>
      <c r="BR82" s="654">
        <v>0.2586101998917511</v>
      </c>
      <c r="BS82" s="654">
        <v>0.15633046860926611</v>
      </c>
      <c r="BT82" s="654">
        <v>0.17333470460904082</v>
      </c>
      <c r="BU82" s="654">
        <v>0.26718986827237395</v>
      </c>
      <c r="BV82" s="654">
        <v>0.15589944037772438</v>
      </c>
      <c r="BW82" s="654">
        <v>0.18577513069902818</v>
      </c>
      <c r="BX82" s="655">
        <v>-2.0365391823737922E-2</v>
      </c>
      <c r="BY82" s="656">
        <v>-2.2793786840356794E-2</v>
      </c>
      <c r="BZ82" s="656">
        <v>-2.1584086307374017E-2</v>
      </c>
      <c r="CA82" s="656">
        <v>-3.5783613036500767E-2</v>
      </c>
      <c r="CB82" s="656">
        <v>-2.2950013550413123E-2</v>
      </c>
      <c r="CC82" s="657">
        <v>-2.5438350436784024E-2</v>
      </c>
      <c r="CD82"/>
      <c r="CE82" s="658">
        <v>282</v>
      </c>
      <c r="CF82" s="658">
        <v>0</v>
      </c>
      <c r="CG82" s="658">
        <v>0</v>
      </c>
      <c r="CH82" s="658">
        <v>282</v>
      </c>
      <c r="CI82" s="658">
        <v>106</v>
      </c>
      <c r="CJ82" s="658">
        <v>0</v>
      </c>
      <c r="CK82" s="658">
        <v>0</v>
      </c>
      <c r="CL82" s="658">
        <v>106</v>
      </c>
      <c r="CM82" s="590"/>
      <c r="CN82" s="659">
        <v>3400159</v>
      </c>
      <c r="CO82" s="660" t="s">
        <v>58</v>
      </c>
      <c r="CP82" s="660">
        <v>150111.92616721991</v>
      </c>
      <c r="CQ82" s="660">
        <v>228798.83759444545</v>
      </c>
      <c r="CR82" s="660">
        <v>0</v>
      </c>
      <c r="CS82" s="660">
        <v>0</v>
      </c>
      <c r="CT82" s="660">
        <v>378910.76376166532</v>
      </c>
      <c r="CU82" s="590"/>
      <c r="CV82" s="661">
        <v>3400159</v>
      </c>
      <c r="CW82" s="662" t="s">
        <v>58</v>
      </c>
      <c r="CX82" s="662">
        <v>191822.85367385481</v>
      </c>
      <c r="CY82" s="662">
        <v>292374.14418183279</v>
      </c>
      <c r="CZ82" s="662">
        <v>0</v>
      </c>
      <c r="DA82" s="662">
        <v>0</v>
      </c>
      <c r="DB82" s="662">
        <v>484196.99785568763</v>
      </c>
      <c r="DD82" s="63">
        <v>341934.77984107472</v>
      </c>
      <c r="DE82" s="63">
        <v>521172.98177627823</v>
      </c>
      <c r="DF82" s="63">
        <v>863107.76161735295</v>
      </c>
      <c r="DH82" s="113">
        <v>0.15251293932476076</v>
      </c>
      <c r="DI82" s="63">
        <v>79485.623347350163</v>
      </c>
      <c r="DJ82" s="36">
        <v>1.0646850000000001</v>
      </c>
      <c r="DK82" s="63">
        <v>59239.005625501457</v>
      </c>
      <c r="DM82" s="63">
        <v>189903660</v>
      </c>
      <c r="DO82" s="63">
        <v>189903666</v>
      </c>
      <c r="DT82" s="63"/>
      <c r="DU82" s="593"/>
    </row>
    <row r="83" spans="1:130">
      <c r="A83" s="409"/>
      <c r="B83" s="102">
        <v>3400166</v>
      </c>
      <c r="C83" s="642">
        <v>1346297892</v>
      </c>
      <c r="D83" s="643"/>
      <c r="E83" s="644" t="s">
        <v>421</v>
      </c>
      <c r="F83" s="645"/>
      <c r="G83" s="646"/>
      <c r="H83" s="647">
        <v>43100</v>
      </c>
      <c r="I83" s="648">
        <v>12</v>
      </c>
      <c r="J83" s="649">
        <v>60262468</v>
      </c>
      <c r="K83" s="649"/>
      <c r="L83" s="649"/>
      <c r="M83" s="649">
        <v>60262468</v>
      </c>
      <c r="N83" s="649">
        <v>80076203</v>
      </c>
      <c r="O83" s="649"/>
      <c r="P83" s="649"/>
      <c r="Q83" s="649">
        <v>80076203</v>
      </c>
      <c r="R83" s="649">
        <v>228255799</v>
      </c>
      <c r="S83" s="649"/>
      <c r="T83" s="649"/>
      <c r="U83" s="649">
        <v>228255799</v>
      </c>
      <c r="V83" s="649">
        <v>628732568</v>
      </c>
      <c r="W83" s="649"/>
      <c r="X83" s="649"/>
      <c r="Y83" s="649">
        <v>628732568</v>
      </c>
      <c r="Z83" s="649">
        <v>29382525</v>
      </c>
      <c r="AA83" s="649"/>
      <c r="AB83" s="649"/>
      <c r="AC83" s="649">
        <v>29382525</v>
      </c>
      <c r="AD83" s="649">
        <v>9486379</v>
      </c>
      <c r="AE83" s="649"/>
      <c r="AF83" s="649"/>
      <c r="AG83" s="649">
        <v>9486379</v>
      </c>
      <c r="AH83" s="649">
        <v>100863683</v>
      </c>
      <c r="AI83" s="649"/>
      <c r="AJ83" s="649"/>
      <c r="AK83" s="649">
        <v>100863683</v>
      </c>
      <c r="AL83" s="649">
        <v>12269671</v>
      </c>
      <c r="AM83" s="649"/>
      <c r="AN83" s="649"/>
      <c r="AO83" s="649">
        <v>12269671</v>
      </c>
      <c r="AP83" s="649"/>
      <c r="AQ83" s="649"/>
      <c r="AR83" s="649"/>
      <c r="AS83" s="649">
        <v>0</v>
      </c>
      <c r="AT83" s="649"/>
      <c r="AU83" s="649"/>
      <c r="AV83" s="649"/>
      <c r="AW83" s="649">
        <v>0</v>
      </c>
      <c r="AX83" s="650">
        <v>60262468</v>
      </c>
      <c r="AY83" s="650">
        <v>80076203</v>
      </c>
      <c r="AZ83" s="650">
        <v>228255799</v>
      </c>
      <c r="BA83" s="650">
        <v>628732568</v>
      </c>
      <c r="BB83" s="650">
        <v>29382525</v>
      </c>
      <c r="BC83" s="650">
        <v>9486379</v>
      </c>
      <c r="BD83" s="650">
        <v>100863683</v>
      </c>
      <c r="BE83" s="650">
        <v>12269671</v>
      </c>
      <c r="BF83" s="651">
        <v>0.32285785513668414</v>
      </c>
      <c r="BG83" s="651">
        <v>0.12164607354264469</v>
      </c>
      <c r="BH83" s="651">
        <v>0.16703787645011514</v>
      </c>
      <c r="BI83" s="651">
        <v>0.26401286742335955</v>
      </c>
      <c r="BJ83" s="651">
        <v>0.12736130920452016</v>
      </c>
      <c r="BK83" s="651">
        <v>0.16375796498997283</v>
      </c>
      <c r="BL83"/>
      <c r="BM83" s="149">
        <v>0.22559217232642964</v>
      </c>
      <c r="BN83" s="149">
        <v>0.7744078276735703</v>
      </c>
      <c r="BO83" s="653">
        <v>0</v>
      </c>
      <c r="BP83" s="653">
        <v>0</v>
      </c>
      <c r="BQ83"/>
      <c r="BR83" s="654">
        <v>0.32897222802773413</v>
      </c>
      <c r="BS83" s="654">
        <v>0.12370906695018116</v>
      </c>
      <c r="BT83" s="654">
        <v>0.16889758228349519</v>
      </c>
      <c r="BU83" s="654">
        <v>0.28851394280443127</v>
      </c>
      <c r="BV83" s="654">
        <v>0.13013717700966784</v>
      </c>
      <c r="BW83" s="654">
        <v>0.16988070930981516</v>
      </c>
      <c r="BX83" s="655">
        <v>-6.1143728910499906E-3</v>
      </c>
      <c r="BY83" s="656">
        <v>-2.0629934075364759E-3</v>
      </c>
      <c r="BZ83" s="656">
        <v>-1.8597058333800487E-3</v>
      </c>
      <c r="CA83" s="656">
        <v>-2.4501075381071713E-2</v>
      </c>
      <c r="CB83" s="656">
        <v>-2.7758678051476859E-3</v>
      </c>
      <c r="CC83" s="657">
        <v>-6.1227443198423326E-3</v>
      </c>
      <c r="CD83"/>
      <c r="CE83" s="658">
        <v>4774</v>
      </c>
      <c r="CF83" s="658">
        <v>0</v>
      </c>
      <c r="CG83" s="658">
        <v>0</v>
      </c>
      <c r="CH83" s="658">
        <v>4774</v>
      </c>
      <c r="CI83" s="658">
        <v>1379</v>
      </c>
      <c r="CJ83" s="658">
        <v>0</v>
      </c>
      <c r="CK83" s="658">
        <v>0</v>
      </c>
      <c r="CL83" s="658">
        <v>1379</v>
      </c>
      <c r="CM83" s="590"/>
      <c r="CN83" s="659">
        <v>3400166</v>
      </c>
      <c r="CO83" s="660" t="s">
        <v>421</v>
      </c>
      <c r="CP83" s="660">
        <v>814964.53737038979</v>
      </c>
      <c r="CQ83" s="660">
        <v>1234263.6497290414</v>
      </c>
      <c r="CR83" s="660">
        <v>0</v>
      </c>
      <c r="CS83" s="660">
        <v>0</v>
      </c>
      <c r="CT83" s="660">
        <v>2049228.1870994312</v>
      </c>
      <c r="CU83" s="590"/>
      <c r="CV83" s="661">
        <v>3400166</v>
      </c>
      <c r="CW83" s="662" t="s">
        <v>421</v>
      </c>
      <c r="CX83" s="662">
        <v>0</v>
      </c>
      <c r="CY83" s="662">
        <v>0</v>
      </c>
      <c r="CZ83" s="662">
        <v>0</v>
      </c>
      <c r="DA83" s="662">
        <v>0</v>
      </c>
      <c r="DB83" s="662">
        <v>0</v>
      </c>
      <c r="DD83" s="63">
        <v>814964.53737038979</v>
      </c>
      <c r="DE83" s="63">
        <v>1234263.6497290414</v>
      </c>
      <c r="DF83" s="63">
        <v>2049228.1870994312</v>
      </c>
      <c r="DH83" s="113">
        <v>0.15322493500347412</v>
      </c>
      <c r="DI83" s="63">
        <v>189119.96750688311</v>
      </c>
      <c r="DJ83" s="36">
        <v>1.0518130000000001</v>
      </c>
      <c r="DK83" s="63">
        <v>139243.18826832206</v>
      </c>
      <c r="DM83" s="63">
        <v>1149329296</v>
      </c>
      <c r="DO83" s="63">
        <v>1149329302</v>
      </c>
      <c r="DT83" s="63"/>
      <c r="DU83" s="593"/>
    </row>
    <row r="84" spans="1:130">
      <c r="A84" s="409"/>
      <c r="B84" s="102">
        <v>3400171</v>
      </c>
      <c r="C84" s="642">
        <v>1063463156</v>
      </c>
      <c r="D84" s="643"/>
      <c r="E84" s="644" t="s">
        <v>422</v>
      </c>
      <c r="F84" s="645"/>
      <c r="G84" s="646"/>
      <c r="H84" s="647">
        <v>43100</v>
      </c>
      <c r="I84" s="648">
        <v>12</v>
      </c>
      <c r="J84" s="649">
        <v>89068456</v>
      </c>
      <c r="K84" s="649"/>
      <c r="L84" s="649"/>
      <c r="M84" s="649">
        <v>89068456</v>
      </c>
      <c r="N84" s="649">
        <v>58529928</v>
      </c>
      <c r="O84" s="649"/>
      <c r="P84" s="649"/>
      <c r="Q84" s="649">
        <v>58529928</v>
      </c>
      <c r="R84" s="649">
        <v>297761456</v>
      </c>
      <c r="S84" s="649"/>
      <c r="T84" s="649"/>
      <c r="U84" s="649">
        <v>297761456</v>
      </c>
      <c r="V84" s="649">
        <v>393269736</v>
      </c>
      <c r="W84" s="649"/>
      <c r="X84" s="649"/>
      <c r="Y84" s="649">
        <v>393269736</v>
      </c>
      <c r="Z84" s="649">
        <v>25427145</v>
      </c>
      <c r="AA84" s="649"/>
      <c r="AB84" s="649"/>
      <c r="AC84" s="649">
        <v>25427145</v>
      </c>
      <c r="AD84" s="649">
        <v>8986264</v>
      </c>
      <c r="AE84" s="649"/>
      <c r="AF84" s="649"/>
      <c r="AG84" s="649">
        <v>8986264</v>
      </c>
      <c r="AH84" s="649">
        <v>27992364</v>
      </c>
      <c r="AI84" s="649"/>
      <c r="AJ84" s="649"/>
      <c r="AK84" s="649">
        <v>27992364</v>
      </c>
      <c r="AL84" s="649">
        <v>3919278</v>
      </c>
      <c r="AM84" s="649"/>
      <c r="AN84" s="649"/>
      <c r="AO84" s="649">
        <v>3919278</v>
      </c>
      <c r="AP84" s="649"/>
      <c r="AQ84" s="649"/>
      <c r="AR84" s="649"/>
      <c r="AS84" s="649">
        <v>0</v>
      </c>
      <c r="AT84" s="649"/>
      <c r="AU84" s="649"/>
      <c r="AV84" s="649"/>
      <c r="AW84" s="649">
        <v>0</v>
      </c>
      <c r="AX84" s="650">
        <v>89068456</v>
      </c>
      <c r="AY84" s="650">
        <v>58529928</v>
      </c>
      <c r="AZ84" s="650">
        <v>297761456</v>
      </c>
      <c r="BA84" s="650">
        <v>393269736</v>
      </c>
      <c r="BB84" s="650">
        <v>25427145</v>
      </c>
      <c r="BC84" s="650">
        <v>8986264</v>
      </c>
      <c r="BD84" s="650">
        <v>27992364</v>
      </c>
      <c r="BE84" s="650">
        <v>3919278</v>
      </c>
      <c r="BF84" s="651">
        <v>0.353412229332078</v>
      </c>
      <c r="BG84" s="651">
        <v>0.14001239766673512</v>
      </c>
      <c r="BH84" s="651">
        <v>0.24158855522240011</v>
      </c>
      <c r="BI84" s="651">
        <v>0.29912688229197804</v>
      </c>
      <c r="BJ84" s="651">
        <v>0.148828965572881</v>
      </c>
      <c r="BK84" s="651">
        <v>0.21359149298719354</v>
      </c>
      <c r="BL84"/>
      <c r="BM84" s="149">
        <v>0.47598986729735759</v>
      </c>
      <c r="BN84" s="149">
        <v>0.52401013270264241</v>
      </c>
      <c r="BO84" s="653">
        <v>0</v>
      </c>
      <c r="BP84" s="653">
        <v>0</v>
      </c>
      <c r="BQ84"/>
      <c r="BR84" s="654">
        <v>0.33869293776325404</v>
      </c>
      <c r="BS84" s="654">
        <v>0.13963204267609483</v>
      </c>
      <c r="BT84" s="654">
        <v>0.23289101620829247</v>
      </c>
      <c r="BU84" s="654">
        <v>0.28933133970026836</v>
      </c>
      <c r="BV84" s="654">
        <v>0.14526538650644605</v>
      </c>
      <c r="BW84" s="654">
        <v>0.20724673847148842</v>
      </c>
      <c r="BX84" s="655">
        <v>1.4719291568823956E-2</v>
      </c>
      <c r="BY84" s="656">
        <v>3.8035499064029143E-4</v>
      </c>
      <c r="BZ84" s="656">
        <v>8.6975390141076359E-3</v>
      </c>
      <c r="CA84" s="656">
        <v>9.7955425917096717E-3</v>
      </c>
      <c r="CB84" s="656">
        <v>3.563579066434952E-3</v>
      </c>
      <c r="CC84" s="657">
        <v>6.3447545157051255E-3</v>
      </c>
      <c r="CD84"/>
      <c r="CE84" s="658">
        <v>5509</v>
      </c>
      <c r="CF84" s="658">
        <v>0</v>
      </c>
      <c r="CG84" s="658">
        <v>0</v>
      </c>
      <c r="CH84" s="658">
        <v>5509</v>
      </c>
      <c r="CI84" s="658">
        <v>1761</v>
      </c>
      <c r="CJ84" s="658">
        <v>0</v>
      </c>
      <c r="CK84" s="658">
        <v>0</v>
      </c>
      <c r="CL84" s="658">
        <v>1761</v>
      </c>
      <c r="CM84" s="590"/>
      <c r="CN84" s="659">
        <v>3400171</v>
      </c>
      <c r="CO84" s="660" t="s">
        <v>422</v>
      </c>
      <c r="CP84" s="660">
        <v>1079694.3097656493</v>
      </c>
      <c r="CQ84" s="660">
        <v>792362.97787604574</v>
      </c>
      <c r="CR84" s="660">
        <v>0</v>
      </c>
      <c r="CS84" s="660">
        <v>0</v>
      </c>
      <c r="CT84" s="660">
        <v>1872057.287641695</v>
      </c>
      <c r="CU84" s="590"/>
      <c r="CV84" s="661">
        <v>3400171</v>
      </c>
      <c r="CW84" s="662" t="s">
        <v>422</v>
      </c>
      <c r="CX84" s="662">
        <v>1379704.1240011526</v>
      </c>
      <c r="CY84" s="662">
        <v>1012533.3239171208</v>
      </c>
      <c r="CZ84" s="662">
        <v>0</v>
      </c>
      <c r="DA84" s="662">
        <v>0</v>
      </c>
      <c r="DB84" s="662">
        <v>2392237.4479182735</v>
      </c>
      <c r="DD84" s="63">
        <v>2459398.4337668018</v>
      </c>
      <c r="DE84" s="63">
        <v>1804896.3017931664</v>
      </c>
      <c r="DF84" s="63">
        <v>4264294.7355599683</v>
      </c>
      <c r="DH84" s="113">
        <v>6.6961948082355408E-2</v>
      </c>
      <c r="DI84" s="63">
        <v>120859.37245470929</v>
      </c>
      <c r="DJ84" s="36">
        <v>1.0518130000000001</v>
      </c>
      <c r="DK84" s="63">
        <v>88985.021383793588</v>
      </c>
      <c r="DM84" s="63">
        <v>904954627</v>
      </c>
      <c r="DO84" s="63">
        <v>904954633</v>
      </c>
      <c r="DT84" s="63"/>
      <c r="DU84" s="593"/>
    </row>
    <row r="85" spans="1:130">
      <c r="A85" s="409"/>
      <c r="B85" s="102">
        <v>3400173</v>
      </c>
      <c r="C85" s="642">
        <v>1114993086</v>
      </c>
      <c r="D85" s="643"/>
      <c r="E85" s="644" t="s">
        <v>423</v>
      </c>
      <c r="F85" s="645"/>
      <c r="G85" s="646"/>
      <c r="H85" s="647">
        <v>43008</v>
      </c>
      <c r="I85" s="648">
        <v>12</v>
      </c>
      <c r="J85" s="649">
        <v>105570726</v>
      </c>
      <c r="K85" s="649"/>
      <c r="L85" s="649"/>
      <c r="M85" s="649">
        <v>105570726</v>
      </c>
      <c r="N85" s="649">
        <v>62055835</v>
      </c>
      <c r="O85" s="649"/>
      <c r="P85" s="649"/>
      <c r="Q85" s="649">
        <v>62055835</v>
      </c>
      <c r="R85" s="649">
        <v>419605299</v>
      </c>
      <c r="S85" s="649"/>
      <c r="T85" s="649"/>
      <c r="U85" s="649">
        <v>419605299</v>
      </c>
      <c r="V85" s="649">
        <v>500704073</v>
      </c>
      <c r="W85" s="649"/>
      <c r="X85" s="649"/>
      <c r="Y85" s="649">
        <v>500704073</v>
      </c>
      <c r="Z85" s="649">
        <v>18160811</v>
      </c>
      <c r="AA85" s="649"/>
      <c r="AB85" s="649"/>
      <c r="AC85" s="649">
        <v>18160811</v>
      </c>
      <c r="AD85" s="649">
        <v>5265628</v>
      </c>
      <c r="AE85" s="649"/>
      <c r="AF85" s="649"/>
      <c r="AG85" s="649">
        <v>5265628</v>
      </c>
      <c r="AH85" s="649">
        <v>34318911</v>
      </c>
      <c r="AI85" s="649"/>
      <c r="AJ85" s="649"/>
      <c r="AK85" s="649">
        <v>34318911</v>
      </c>
      <c r="AL85" s="649">
        <v>3765120</v>
      </c>
      <c r="AM85" s="649"/>
      <c r="AN85" s="649"/>
      <c r="AO85" s="649">
        <v>3765120</v>
      </c>
      <c r="AP85" s="649"/>
      <c r="AQ85" s="649"/>
      <c r="AR85" s="649"/>
      <c r="AS85" s="649">
        <v>0</v>
      </c>
      <c r="AT85" s="649"/>
      <c r="AU85" s="649"/>
      <c r="AV85" s="649"/>
      <c r="AW85" s="649">
        <v>0</v>
      </c>
      <c r="AX85" s="650">
        <v>105570726</v>
      </c>
      <c r="AY85" s="650">
        <v>62055835</v>
      </c>
      <c r="AZ85" s="650">
        <v>419605299</v>
      </c>
      <c r="BA85" s="650">
        <v>500704073</v>
      </c>
      <c r="BB85" s="650">
        <v>18160811</v>
      </c>
      <c r="BC85" s="650">
        <v>5265628</v>
      </c>
      <c r="BD85" s="650">
        <v>34318911</v>
      </c>
      <c r="BE85" s="650">
        <v>3765120</v>
      </c>
      <c r="BF85" s="651">
        <v>0.28994454047233903</v>
      </c>
      <c r="BG85" s="651">
        <v>0.10970977488184284</v>
      </c>
      <c r="BH85" s="651">
        <v>0.17208071338487654</v>
      </c>
      <c r="BI85" s="651">
        <v>0.25159531171697619</v>
      </c>
      <c r="BJ85" s="651">
        <v>0.12393714840022881</v>
      </c>
      <c r="BK85" s="651">
        <v>0.18214153424920246</v>
      </c>
      <c r="BL85"/>
      <c r="BM85" s="149">
        <v>0.3460538720079348</v>
      </c>
      <c r="BN85" s="149">
        <v>0.6539461279920652</v>
      </c>
      <c r="BO85" s="653">
        <v>0</v>
      </c>
      <c r="BP85" s="653">
        <v>0</v>
      </c>
      <c r="BQ85"/>
      <c r="BR85" s="654">
        <v>0.3070644213464766</v>
      </c>
      <c r="BS85" s="654">
        <v>0.12530776547055064</v>
      </c>
      <c r="BT85" s="654">
        <v>0.18032442029682508</v>
      </c>
      <c r="BU85" s="654">
        <v>0.2720872816616341</v>
      </c>
      <c r="BV85" s="654">
        <v>0.14079978937119172</v>
      </c>
      <c r="BW85" s="654">
        <v>0.19915208707451335</v>
      </c>
      <c r="BX85" s="655">
        <v>-1.7119880874137572E-2</v>
      </c>
      <c r="BY85" s="656">
        <v>-1.5597990588707797E-2</v>
      </c>
      <c r="BZ85" s="656">
        <v>-8.243706911948534E-3</v>
      </c>
      <c r="CA85" s="656">
        <v>-2.0491969944657906E-2</v>
      </c>
      <c r="CB85" s="656">
        <v>-1.6862640970962919E-2</v>
      </c>
      <c r="CC85" s="657">
        <v>-1.7010552825310887E-2</v>
      </c>
      <c r="CD85"/>
      <c r="CE85" s="658">
        <v>3152</v>
      </c>
      <c r="CF85" s="658">
        <v>0</v>
      </c>
      <c r="CG85" s="658">
        <v>0</v>
      </c>
      <c r="CH85" s="658">
        <v>3152</v>
      </c>
      <c r="CI85" s="658">
        <v>720</v>
      </c>
      <c r="CJ85" s="658">
        <v>0</v>
      </c>
      <c r="CK85" s="658">
        <v>0</v>
      </c>
      <c r="CL85" s="658">
        <v>720</v>
      </c>
      <c r="CM85" s="590"/>
      <c r="CN85" s="659">
        <v>3400173</v>
      </c>
      <c r="CO85" s="660" t="s">
        <v>423</v>
      </c>
      <c r="CP85" s="660">
        <v>1440640.3612640351</v>
      </c>
      <c r="CQ85" s="660">
        <v>992638.00468659971</v>
      </c>
      <c r="CR85" s="660">
        <v>0</v>
      </c>
      <c r="CS85" s="660">
        <v>0</v>
      </c>
      <c r="CT85" s="660">
        <v>2433278.3659506347</v>
      </c>
      <c r="CU85" s="590"/>
      <c r="CV85" s="661">
        <v>3400173</v>
      </c>
      <c r="CW85" s="662" t="s">
        <v>423</v>
      </c>
      <c r="CX85" s="662">
        <v>1840944.6355884995</v>
      </c>
      <c r="CY85" s="662">
        <v>1268457.8739732741</v>
      </c>
      <c r="CZ85" s="662">
        <v>0</v>
      </c>
      <c r="DA85" s="662">
        <v>0</v>
      </c>
      <c r="DB85" s="662">
        <v>3109402.5095617734</v>
      </c>
      <c r="DD85" s="63">
        <v>3281584.9968525348</v>
      </c>
      <c r="DE85" s="63">
        <v>2261095.8786598737</v>
      </c>
      <c r="DF85" s="63">
        <v>5542680.8755124081</v>
      </c>
      <c r="DH85" s="113">
        <v>6.0673101892835701E-2</v>
      </c>
      <c r="DI85" s="63">
        <v>137187.70063540139</v>
      </c>
      <c r="DJ85" s="36">
        <v>1.0572919999999999</v>
      </c>
      <c r="DK85" s="63">
        <v>101533.22086614334</v>
      </c>
      <c r="DM85" s="63">
        <v>1149446403</v>
      </c>
      <c r="DO85" s="63">
        <v>1149446409</v>
      </c>
      <c r="DT85" s="63"/>
      <c r="DU85" s="593"/>
    </row>
    <row r="86" spans="1:130">
      <c r="A86" s="409"/>
      <c r="B86" s="102">
        <v>3400183</v>
      </c>
      <c r="C86" s="642">
        <v>1346291309</v>
      </c>
      <c r="D86" s="643"/>
      <c r="E86" s="644" t="s">
        <v>424</v>
      </c>
      <c r="F86" s="645"/>
      <c r="G86" s="646"/>
      <c r="H86" s="647">
        <v>43100</v>
      </c>
      <c r="I86" s="648">
        <v>12</v>
      </c>
      <c r="J86" s="649">
        <v>59510323</v>
      </c>
      <c r="K86" s="649"/>
      <c r="L86" s="649"/>
      <c r="M86" s="649">
        <v>59510323</v>
      </c>
      <c r="N86" s="649">
        <v>51633538</v>
      </c>
      <c r="O86" s="649"/>
      <c r="P86" s="649"/>
      <c r="Q86" s="649">
        <v>51633538</v>
      </c>
      <c r="R86" s="649">
        <v>202602382</v>
      </c>
      <c r="S86" s="649"/>
      <c r="T86" s="649"/>
      <c r="U86" s="649">
        <v>202602382</v>
      </c>
      <c r="V86" s="649">
        <v>340751585</v>
      </c>
      <c r="W86" s="649"/>
      <c r="X86" s="649"/>
      <c r="Y86" s="649">
        <v>340751585</v>
      </c>
      <c r="Z86" s="649">
        <v>13860231</v>
      </c>
      <c r="AA86" s="649"/>
      <c r="AB86" s="649"/>
      <c r="AC86" s="649">
        <v>13860231</v>
      </c>
      <c r="AD86" s="649">
        <v>5238924</v>
      </c>
      <c r="AE86" s="649"/>
      <c r="AF86" s="649"/>
      <c r="AG86" s="649">
        <v>5238924</v>
      </c>
      <c r="AH86" s="649">
        <v>18992636</v>
      </c>
      <c r="AI86" s="649"/>
      <c r="AJ86" s="649"/>
      <c r="AK86" s="649">
        <v>18992636</v>
      </c>
      <c r="AL86" s="649">
        <v>2856014</v>
      </c>
      <c r="AM86" s="649"/>
      <c r="AN86" s="649"/>
      <c r="AO86" s="649">
        <v>2856014</v>
      </c>
      <c r="AP86" s="649"/>
      <c r="AQ86" s="649"/>
      <c r="AR86" s="649"/>
      <c r="AS86" s="649">
        <v>0</v>
      </c>
      <c r="AT86" s="649"/>
      <c r="AU86" s="649"/>
      <c r="AV86" s="649"/>
      <c r="AW86" s="649">
        <v>0</v>
      </c>
      <c r="AX86" s="650">
        <v>59510323</v>
      </c>
      <c r="AY86" s="650">
        <v>51633538</v>
      </c>
      <c r="AZ86" s="650">
        <v>202602382</v>
      </c>
      <c r="BA86" s="650">
        <v>340751585</v>
      </c>
      <c r="BB86" s="650">
        <v>13860231</v>
      </c>
      <c r="BC86" s="650">
        <v>5238924</v>
      </c>
      <c r="BD86" s="650">
        <v>18992636</v>
      </c>
      <c r="BE86" s="650">
        <v>2856014</v>
      </c>
      <c r="BF86" s="651">
        <v>0.37798244488132993</v>
      </c>
      <c r="BG86" s="651">
        <v>0.15037480842574985</v>
      </c>
      <c r="BH86" s="651">
        <v>0.24639974343791671</v>
      </c>
      <c r="BI86" s="651">
        <v>0.29372963147096659</v>
      </c>
      <c r="BJ86" s="651">
        <v>0.15152838687456141</v>
      </c>
      <c r="BK86" s="651">
        <v>0.20455148531196793</v>
      </c>
      <c r="BL86"/>
      <c r="BM86" s="149">
        <v>0.42188801969703282</v>
      </c>
      <c r="BN86" s="149">
        <v>0.57811198030296718</v>
      </c>
      <c r="BO86" s="653">
        <v>0</v>
      </c>
      <c r="BP86" s="653">
        <v>0</v>
      </c>
      <c r="BQ86"/>
      <c r="BR86" s="654">
        <v>0.42417486585300151</v>
      </c>
      <c r="BS86" s="654">
        <v>0.14938348261478035</v>
      </c>
      <c r="BT86" s="654">
        <v>0.24762932132600038</v>
      </c>
      <c r="BU86" s="654">
        <v>0.31734974302888758</v>
      </c>
      <c r="BV86" s="654">
        <v>0.15540285611805146</v>
      </c>
      <c r="BW86" s="654">
        <v>0.21618904885020118</v>
      </c>
      <c r="BX86" s="655">
        <v>-4.6192420971671588E-2</v>
      </c>
      <c r="BY86" s="656">
        <v>9.9132581096950112E-4</v>
      </c>
      <c r="BZ86" s="656">
        <v>-1.2295778880836716E-3</v>
      </c>
      <c r="CA86" s="656">
        <v>-2.3620111557920986E-2</v>
      </c>
      <c r="CB86" s="656">
        <v>-3.8744692434900529E-3</v>
      </c>
      <c r="CC86" s="657">
        <v>-1.1637563538233253E-2</v>
      </c>
      <c r="CD86"/>
      <c r="CE86" s="658">
        <v>3055</v>
      </c>
      <c r="CF86" s="658">
        <v>0</v>
      </c>
      <c r="CG86" s="658">
        <v>0</v>
      </c>
      <c r="CH86" s="658">
        <v>3055</v>
      </c>
      <c r="CI86" s="658">
        <v>1000</v>
      </c>
      <c r="CJ86" s="658">
        <v>0</v>
      </c>
      <c r="CK86" s="658">
        <v>0</v>
      </c>
      <c r="CL86" s="658">
        <v>1000</v>
      </c>
      <c r="CM86" s="590"/>
      <c r="CN86" s="659">
        <v>3400183</v>
      </c>
      <c r="CO86" s="660" t="s">
        <v>424</v>
      </c>
      <c r="CP86" s="660">
        <v>854236.80935967492</v>
      </c>
      <c r="CQ86" s="660">
        <v>671806.42800912762</v>
      </c>
      <c r="CR86" s="660">
        <v>0</v>
      </c>
      <c r="CS86" s="660">
        <v>0</v>
      </c>
      <c r="CT86" s="660">
        <v>1526043.2373688025</v>
      </c>
      <c r="CU86" s="590"/>
      <c r="CV86" s="661">
        <v>3400183</v>
      </c>
      <c r="CW86" s="662" t="s">
        <v>424</v>
      </c>
      <c r="CX86" s="662">
        <v>1091599.7593827711</v>
      </c>
      <c r="CY86" s="662">
        <v>858478.26636769238</v>
      </c>
      <c r="CZ86" s="662">
        <v>0</v>
      </c>
      <c r="DA86" s="662">
        <v>0</v>
      </c>
      <c r="DB86" s="662">
        <v>1950078.0257504634</v>
      </c>
      <c r="DD86" s="63">
        <v>1945836.5687424461</v>
      </c>
      <c r="DE86" s="63">
        <v>1530284.69437682</v>
      </c>
      <c r="DF86" s="63">
        <v>3476121.2631192664</v>
      </c>
      <c r="DH86" s="113">
        <v>5.5313157118925302E-2</v>
      </c>
      <c r="DI86" s="63">
        <v>84644.87773675163</v>
      </c>
      <c r="DJ86" s="36">
        <v>1.0518130000000001</v>
      </c>
      <c r="DK86" s="63">
        <v>62321.407950848166</v>
      </c>
      <c r="DM86" s="63">
        <v>695445633</v>
      </c>
      <c r="DO86" s="63">
        <v>695445639</v>
      </c>
      <c r="DT86" s="63"/>
      <c r="DU86" s="593"/>
    </row>
    <row r="87" spans="1:130">
      <c r="A87" s="409"/>
      <c r="B87" s="102">
        <v>3400184</v>
      </c>
      <c r="C87" s="642">
        <v>1811158215</v>
      </c>
      <c r="D87" s="643"/>
      <c r="E87" s="644" t="s">
        <v>60</v>
      </c>
      <c r="F87" s="645"/>
      <c r="G87" s="646"/>
      <c r="H87" s="647">
        <v>42947</v>
      </c>
      <c r="I87" s="648">
        <v>12</v>
      </c>
      <c r="J87" s="649">
        <v>39756450</v>
      </c>
      <c r="K87" s="649">
        <v>3932366</v>
      </c>
      <c r="L87" s="649"/>
      <c r="M87" s="649">
        <v>43688816</v>
      </c>
      <c r="N87" s="649">
        <v>59980354</v>
      </c>
      <c r="O87" s="649"/>
      <c r="P87" s="649"/>
      <c r="Q87" s="649">
        <v>59980354</v>
      </c>
      <c r="R87" s="649">
        <v>141025729</v>
      </c>
      <c r="S87" s="649">
        <v>6558145</v>
      </c>
      <c r="T87" s="649"/>
      <c r="U87" s="649">
        <v>147583874</v>
      </c>
      <c r="V87" s="649">
        <v>292514733</v>
      </c>
      <c r="W87" s="649"/>
      <c r="X87" s="649"/>
      <c r="Y87" s="649">
        <v>292514733</v>
      </c>
      <c r="Z87" s="649">
        <v>16167282</v>
      </c>
      <c r="AA87" s="649"/>
      <c r="AB87" s="649"/>
      <c r="AC87" s="649">
        <v>16167282</v>
      </c>
      <c r="AD87" s="649">
        <v>5043148</v>
      </c>
      <c r="AE87" s="649"/>
      <c r="AF87" s="649"/>
      <c r="AG87" s="649">
        <v>5043148</v>
      </c>
      <c r="AH87" s="649">
        <v>28652960</v>
      </c>
      <c r="AI87" s="649"/>
      <c r="AJ87" s="649"/>
      <c r="AK87" s="649">
        <v>28652960</v>
      </c>
      <c r="AL87" s="649">
        <v>4951303</v>
      </c>
      <c r="AM87" s="649"/>
      <c r="AN87" s="649"/>
      <c r="AO87" s="649">
        <v>4951303</v>
      </c>
      <c r="AP87" s="649"/>
      <c r="AQ87" s="649"/>
      <c r="AR87" s="649"/>
      <c r="AS87" s="649">
        <v>0</v>
      </c>
      <c r="AT87" s="649"/>
      <c r="AU87" s="649"/>
      <c r="AV87" s="649"/>
      <c r="AW87" s="649">
        <v>0</v>
      </c>
      <c r="AX87" s="650">
        <v>43688816</v>
      </c>
      <c r="AY87" s="650">
        <v>59980354</v>
      </c>
      <c r="AZ87" s="650">
        <v>147583874</v>
      </c>
      <c r="BA87" s="650">
        <v>292514733</v>
      </c>
      <c r="BB87" s="650">
        <v>16167282</v>
      </c>
      <c r="BC87" s="650">
        <v>5043148</v>
      </c>
      <c r="BD87" s="650">
        <v>28652960</v>
      </c>
      <c r="BE87" s="650">
        <v>4951303</v>
      </c>
      <c r="BF87" s="651">
        <v>0.31193542612790448</v>
      </c>
      <c r="BG87" s="651">
        <v>0.17280249579799084</v>
      </c>
      <c r="BH87" s="651">
        <v>0.2229896706046344</v>
      </c>
      <c r="BI87" s="651">
        <v>0.29602703070391012</v>
      </c>
      <c r="BJ87" s="651">
        <v>0.20505071106965406</v>
      </c>
      <c r="BK87" s="651">
        <v>0.23555895963106285</v>
      </c>
      <c r="BL87"/>
      <c r="BM87" s="149">
        <v>0.36071384888997254</v>
      </c>
      <c r="BN87" s="149">
        <v>0.63928615111002751</v>
      </c>
      <c r="BO87" s="653">
        <v>0</v>
      </c>
      <c r="BP87" s="653">
        <v>0</v>
      </c>
      <c r="BQ87"/>
      <c r="BR87" s="654">
        <v>0.30592767749982502</v>
      </c>
      <c r="BS87" s="654">
        <v>0.1882098312119703</v>
      </c>
      <c r="BT87" s="654">
        <v>0.22850102891348109</v>
      </c>
      <c r="BU87" s="654">
        <v>0.2975673978065892</v>
      </c>
      <c r="BV87" s="654">
        <v>0.22936438540426121</v>
      </c>
      <c r="BW87" s="654">
        <v>0.25289760058671296</v>
      </c>
      <c r="BX87" s="655">
        <v>6.0077486280794568E-3</v>
      </c>
      <c r="BY87" s="656">
        <v>-1.5407335413979456E-2</v>
      </c>
      <c r="BZ87" s="656">
        <v>-5.5113583088466922E-3</v>
      </c>
      <c r="CA87" s="656">
        <v>-1.5403671026790744E-3</v>
      </c>
      <c r="CB87" s="656">
        <v>-2.4313674334607155E-2</v>
      </c>
      <c r="CC87" s="657">
        <v>-1.7338640955650103E-2</v>
      </c>
      <c r="CD87"/>
      <c r="CE87" s="658">
        <v>2656</v>
      </c>
      <c r="CF87" s="658">
        <v>0</v>
      </c>
      <c r="CG87" s="658">
        <v>0</v>
      </c>
      <c r="CH87" s="658">
        <v>2656</v>
      </c>
      <c r="CI87" s="658">
        <v>793</v>
      </c>
      <c r="CJ87" s="658">
        <v>0</v>
      </c>
      <c r="CK87" s="658">
        <v>0</v>
      </c>
      <c r="CL87" s="658">
        <v>793</v>
      </c>
      <c r="CM87" s="590"/>
      <c r="CN87" s="659">
        <v>3400184</v>
      </c>
      <c r="CO87" s="660" t="s">
        <v>60</v>
      </c>
      <c r="CP87" s="660">
        <v>582084.45673650014</v>
      </c>
      <c r="CQ87" s="660">
        <v>766959.65077095211</v>
      </c>
      <c r="CR87" s="660">
        <v>0</v>
      </c>
      <c r="CS87" s="660">
        <v>0</v>
      </c>
      <c r="CT87" s="660">
        <v>1349044.1075074524</v>
      </c>
      <c r="CU87" s="590"/>
      <c r="CV87" s="661">
        <v>3400184</v>
      </c>
      <c r="CW87" s="662" t="s">
        <v>60</v>
      </c>
      <c r="CX87" s="662">
        <v>743825.65343947755</v>
      </c>
      <c r="CY87" s="662">
        <v>980071.28827125777</v>
      </c>
      <c r="CZ87" s="662">
        <v>0</v>
      </c>
      <c r="DA87" s="662">
        <v>0</v>
      </c>
      <c r="DB87" s="662">
        <v>1723896.9417107352</v>
      </c>
      <c r="DD87" s="63">
        <v>1325910.1101759777</v>
      </c>
      <c r="DE87" s="63">
        <v>1747030.9390422099</v>
      </c>
      <c r="DF87" s="63">
        <v>3072941.0492181876</v>
      </c>
      <c r="DH87" s="113">
        <v>8.2548745877691884E-2</v>
      </c>
      <c r="DI87" s="63">
        <v>144215.21302746079</v>
      </c>
      <c r="DJ87" s="36">
        <v>1.061901</v>
      </c>
      <c r="DK87" s="63">
        <v>107199.59525035154</v>
      </c>
      <c r="DM87" s="63">
        <v>598582470</v>
      </c>
      <c r="DO87" s="63">
        <v>598582476</v>
      </c>
      <c r="DT87" s="63"/>
      <c r="DU87" s="593"/>
    </row>
    <row r="88" spans="1:130">
      <c r="A88" s="409"/>
      <c r="B88" s="102">
        <v>3400186</v>
      </c>
      <c r="C88" s="642">
        <v>1679867170</v>
      </c>
      <c r="D88" s="643"/>
      <c r="E88" s="644" t="s">
        <v>425</v>
      </c>
      <c r="F88" s="645"/>
      <c r="G88" s="646"/>
      <c r="H88" s="647">
        <v>43008</v>
      </c>
      <c r="I88" s="648">
        <v>12</v>
      </c>
      <c r="J88" s="649">
        <v>26245835</v>
      </c>
      <c r="K88" s="649"/>
      <c r="L88" s="649"/>
      <c r="M88" s="649">
        <v>26245835</v>
      </c>
      <c r="N88" s="649">
        <v>35807047</v>
      </c>
      <c r="O88" s="649"/>
      <c r="P88" s="649"/>
      <c r="Q88" s="649">
        <v>35807047</v>
      </c>
      <c r="R88" s="649">
        <v>59113616</v>
      </c>
      <c r="S88" s="649">
        <v>6850505</v>
      </c>
      <c r="T88" s="649"/>
      <c r="U88" s="649">
        <v>65964121</v>
      </c>
      <c r="V88" s="649">
        <v>135379522</v>
      </c>
      <c r="W88" s="649"/>
      <c r="X88" s="649"/>
      <c r="Y88" s="649">
        <v>135379522</v>
      </c>
      <c r="Z88" s="649">
        <v>7871379</v>
      </c>
      <c r="AA88" s="649"/>
      <c r="AB88" s="649"/>
      <c r="AC88" s="649">
        <v>7871379</v>
      </c>
      <c r="AD88" s="649">
        <v>3893989</v>
      </c>
      <c r="AE88" s="649"/>
      <c r="AF88" s="649"/>
      <c r="AG88" s="649">
        <v>3893989</v>
      </c>
      <c r="AH88" s="649">
        <v>17498697</v>
      </c>
      <c r="AI88" s="649"/>
      <c r="AJ88" s="649"/>
      <c r="AK88" s="649">
        <v>17498697</v>
      </c>
      <c r="AL88" s="649">
        <v>3845757</v>
      </c>
      <c r="AM88" s="649"/>
      <c r="AN88" s="649"/>
      <c r="AO88" s="649">
        <v>3845757</v>
      </c>
      <c r="AP88" s="649"/>
      <c r="AQ88" s="649"/>
      <c r="AR88" s="649"/>
      <c r="AS88" s="649">
        <v>0</v>
      </c>
      <c r="AT88" s="649"/>
      <c r="AU88" s="649"/>
      <c r="AV88" s="649"/>
      <c r="AW88" s="649">
        <v>0</v>
      </c>
      <c r="AX88" s="650">
        <v>26245835</v>
      </c>
      <c r="AY88" s="650">
        <v>35807047</v>
      </c>
      <c r="AZ88" s="650">
        <v>65964121</v>
      </c>
      <c r="BA88" s="650">
        <v>135379522</v>
      </c>
      <c r="BB88" s="650">
        <v>7871379</v>
      </c>
      <c r="BC88" s="650">
        <v>3893989</v>
      </c>
      <c r="BD88" s="650">
        <v>17498697</v>
      </c>
      <c r="BE88" s="650">
        <v>3845757</v>
      </c>
      <c r="BF88" s="651">
        <v>0.49470226246252402</v>
      </c>
      <c r="BG88" s="651">
        <v>0.21977390659430243</v>
      </c>
      <c r="BH88" s="651">
        <v>0.30507382003900974</v>
      </c>
      <c r="BI88" s="651">
        <v>0.39788046292620194</v>
      </c>
      <c r="BJ88" s="651">
        <v>0.26449382056467891</v>
      </c>
      <c r="BK88" s="651">
        <v>0.30819389713734346</v>
      </c>
      <c r="BL88"/>
      <c r="BM88" s="149">
        <v>0.31026233425552213</v>
      </c>
      <c r="BN88" s="149">
        <v>0.68973766574447781</v>
      </c>
      <c r="BO88" s="653">
        <v>0</v>
      </c>
      <c r="BP88" s="653">
        <v>0</v>
      </c>
      <c r="BQ88"/>
      <c r="BR88" s="654">
        <v>0.53519038208547087</v>
      </c>
      <c r="BS88" s="654">
        <v>0.21328950478970521</v>
      </c>
      <c r="BT88" s="654">
        <v>0.29812065974193491</v>
      </c>
      <c r="BU88" s="654">
        <v>0.43574452670820801</v>
      </c>
      <c r="BV88" s="654">
        <v>0.25105133363323451</v>
      </c>
      <c r="BW88" s="654">
        <v>0.31137852226170337</v>
      </c>
      <c r="BX88" s="655">
        <v>-4.048811962294685E-2</v>
      </c>
      <c r="BY88" s="656">
        <v>6.4844018045972229E-3</v>
      </c>
      <c r="BZ88" s="656">
        <v>6.953160297074823E-3</v>
      </c>
      <c r="CA88" s="656">
        <v>-3.7864063782006074E-2</v>
      </c>
      <c r="CB88" s="656">
        <v>1.3442486931444397E-2</v>
      </c>
      <c r="CC88" s="657">
        <v>-3.1846251243599077E-3</v>
      </c>
      <c r="CD88"/>
      <c r="CE88" s="658">
        <v>2038</v>
      </c>
      <c r="CF88" s="658">
        <v>0</v>
      </c>
      <c r="CG88" s="658">
        <v>0</v>
      </c>
      <c r="CH88" s="658">
        <v>2038</v>
      </c>
      <c r="CI88" s="658">
        <v>679</v>
      </c>
      <c r="CJ88" s="658">
        <v>0</v>
      </c>
      <c r="CK88" s="658">
        <v>0</v>
      </c>
      <c r="CL88" s="658">
        <v>679</v>
      </c>
      <c r="CM88" s="590"/>
      <c r="CN88" s="659">
        <v>3400186</v>
      </c>
      <c r="CO88" s="660" t="s">
        <v>425</v>
      </c>
      <c r="CP88" s="660">
        <v>389215.31680331944</v>
      </c>
      <c r="CQ88" s="660">
        <v>480404.50344793644</v>
      </c>
      <c r="CR88" s="660">
        <v>0</v>
      </c>
      <c r="CS88" s="660">
        <v>0</v>
      </c>
      <c r="CT88" s="660">
        <v>869619.82025125588</v>
      </c>
      <c r="CU88" s="590"/>
      <c r="CV88" s="661">
        <v>3400186</v>
      </c>
      <c r="CW88" s="662" t="s">
        <v>425</v>
      </c>
      <c r="CX88" s="662">
        <v>0</v>
      </c>
      <c r="CY88" s="662">
        <v>0</v>
      </c>
      <c r="CZ88" s="662">
        <v>0</v>
      </c>
      <c r="DA88" s="662">
        <v>0</v>
      </c>
      <c r="DB88" s="662">
        <v>0</v>
      </c>
      <c r="DD88" s="63">
        <v>389215.31680331944</v>
      </c>
      <c r="DE88" s="63">
        <v>480404.50344793644</v>
      </c>
      <c r="DF88" s="63">
        <v>869619.82025125588</v>
      </c>
      <c r="DH88" s="113">
        <v>0.10740223844764411</v>
      </c>
      <c r="DI88" s="63">
        <v>51596.519030637341</v>
      </c>
      <c r="DJ88" s="36">
        <v>1.0572919999999999</v>
      </c>
      <c r="DK88" s="63">
        <v>38186.81075925842</v>
      </c>
      <c r="DM88" s="63">
        <v>296506347</v>
      </c>
      <c r="DO88" s="63">
        <v>296506353</v>
      </c>
      <c r="DT88" s="63"/>
      <c r="DU88" s="593"/>
    </row>
    <row r="89" spans="1:130">
      <c r="A89" s="409"/>
      <c r="B89" s="102">
        <v>3400187</v>
      </c>
      <c r="C89" s="642">
        <v>1154326379</v>
      </c>
      <c r="D89" s="643"/>
      <c r="E89" s="644" t="s">
        <v>65</v>
      </c>
      <c r="F89" s="645"/>
      <c r="G89" s="646"/>
      <c r="H89" s="647">
        <v>42916</v>
      </c>
      <c r="I89" s="648">
        <v>12</v>
      </c>
      <c r="J89" s="649">
        <v>8222132</v>
      </c>
      <c r="K89" s="649"/>
      <c r="L89" s="649"/>
      <c r="M89" s="649">
        <v>8222132</v>
      </c>
      <c r="N89" s="649">
        <v>37871634</v>
      </c>
      <c r="O89" s="649"/>
      <c r="P89" s="649"/>
      <c r="Q89" s="649">
        <v>37871634</v>
      </c>
      <c r="R89" s="649">
        <v>14722061</v>
      </c>
      <c r="S89" s="649"/>
      <c r="T89" s="649"/>
      <c r="U89" s="649">
        <v>14722061</v>
      </c>
      <c r="V89" s="649">
        <v>156575014</v>
      </c>
      <c r="W89" s="649"/>
      <c r="X89" s="649"/>
      <c r="Y89" s="649">
        <v>156575014</v>
      </c>
      <c r="Z89" s="649">
        <v>398498</v>
      </c>
      <c r="AA89" s="649"/>
      <c r="AB89" s="649"/>
      <c r="AC89" s="649">
        <v>398498</v>
      </c>
      <c r="AD89" s="649">
        <v>253258</v>
      </c>
      <c r="AE89" s="649"/>
      <c r="AF89" s="649"/>
      <c r="AG89" s="649">
        <v>253258</v>
      </c>
      <c r="AH89" s="649">
        <v>10271880</v>
      </c>
      <c r="AI89" s="649"/>
      <c r="AJ89" s="649"/>
      <c r="AK89" s="649">
        <v>10271880</v>
      </c>
      <c r="AL89" s="649">
        <v>2413296</v>
      </c>
      <c r="AM89" s="649"/>
      <c r="AN89" s="649"/>
      <c r="AO89" s="649">
        <v>2413296</v>
      </c>
      <c r="AP89" s="649"/>
      <c r="AQ89" s="649"/>
      <c r="AR89" s="649"/>
      <c r="AS89" s="649">
        <v>0</v>
      </c>
      <c r="AT89" s="649"/>
      <c r="AU89" s="649"/>
      <c r="AV89" s="649"/>
      <c r="AW89" s="649">
        <v>0</v>
      </c>
      <c r="AX89" s="650">
        <v>8222132</v>
      </c>
      <c r="AY89" s="650">
        <v>37871634</v>
      </c>
      <c r="AZ89" s="650">
        <v>14722061</v>
      </c>
      <c r="BA89" s="650">
        <v>156575014</v>
      </c>
      <c r="BB89" s="650">
        <v>398498</v>
      </c>
      <c r="BC89" s="650">
        <v>253258</v>
      </c>
      <c r="BD89" s="650">
        <v>10271880</v>
      </c>
      <c r="BE89" s="650">
        <v>2413296</v>
      </c>
      <c r="BF89" s="651">
        <v>0.63553142048391709</v>
      </c>
      <c r="BG89" s="651">
        <v>0.23494199698594609</v>
      </c>
      <c r="BH89" s="651">
        <v>0.24990248705341087</v>
      </c>
      <c r="BI89" s="651">
        <v>0.55849055373429035</v>
      </c>
      <c r="BJ89" s="651">
        <v>0.24187533523069013</v>
      </c>
      <c r="BK89" s="651">
        <v>0.26908670798961393</v>
      </c>
      <c r="BL89"/>
      <c r="BM89" s="149">
        <v>3.7346193358848208E-2</v>
      </c>
      <c r="BN89" s="149">
        <v>0.96265380664115174</v>
      </c>
      <c r="BO89" s="653">
        <v>0</v>
      </c>
      <c r="BP89" s="653">
        <v>0</v>
      </c>
      <c r="BQ89"/>
      <c r="BR89" s="654">
        <v>0</v>
      </c>
      <c r="BS89" s="654">
        <v>0.27318745739560457</v>
      </c>
      <c r="BT89" s="654">
        <v>0.27318745739560457</v>
      </c>
      <c r="BU89" s="654">
        <v>0.94551995410529222</v>
      </c>
      <c r="BV89" s="654">
        <v>0.23866132906079845</v>
      </c>
      <c r="BW89" s="654">
        <v>0.27172493851559221</v>
      </c>
      <c r="BX89" s="655">
        <v>0.63553142048391709</v>
      </c>
      <c r="BY89" s="656">
        <v>-3.8245460409658483E-2</v>
      </c>
      <c r="BZ89" s="656">
        <v>-2.3284970342193706E-2</v>
      </c>
      <c r="CA89" s="656">
        <v>-0.38702940037100186</v>
      </c>
      <c r="CB89" s="656">
        <v>3.2140061698916755E-3</v>
      </c>
      <c r="CC89" s="657">
        <v>-2.6382305259782801E-3</v>
      </c>
      <c r="CD89"/>
      <c r="CE89" s="658">
        <v>17</v>
      </c>
      <c r="CF89" s="658">
        <v>0</v>
      </c>
      <c r="CG89" s="658">
        <v>0</v>
      </c>
      <c r="CH89" s="658">
        <v>17</v>
      </c>
      <c r="CI89" s="658">
        <v>9</v>
      </c>
      <c r="CJ89" s="658">
        <v>0</v>
      </c>
      <c r="CK89" s="658">
        <v>0</v>
      </c>
      <c r="CL89" s="658">
        <v>9</v>
      </c>
      <c r="CM89" s="590"/>
      <c r="CN89" s="659">
        <v>3400187</v>
      </c>
      <c r="CO89" s="660" t="s">
        <v>65</v>
      </c>
      <c r="CP89" s="660">
        <v>26510.968670413014</v>
      </c>
      <c r="CQ89" s="660">
        <v>463517.19513138139</v>
      </c>
      <c r="CR89" s="660">
        <v>0</v>
      </c>
      <c r="CS89" s="660">
        <v>0</v>
      </c>
      <c r="CT89" s="660">
        <v>490028.16380179441</v>
      </c>
      <c r="CU89" s="590"/>
      <c r="CV89" s="661">
        <v>3400187</v>
      </c>
      <c r="CW89" s="662" t="s">
        <v>65</v>
      </c>
      <c r="CX89" s="662">
        <v>33877.452603944344</v>
      </c>
      <c r="CY89" s="662">
        <v>592312.63875700405</v>
      </c>
      <c r="CZ89" s="662">
        <v>0</v>
      </c>
      <c r="DA89" s="662">
        <v>0</v>
      </c>
      <c r="DB89" s="662">
        <v>626190.0913609484</v>
      </c>
      <c r="DD89" s="63">
        <v>60388.421274357359</v>
      </c>
      <c r="DE89" s="63">
        <v>1055829.8338883854</v>
      </c>
      <c r="DF89" s="63">
        <v>1116218.2551627429</v>
      </c>
      <c r="DH89" s="113">
        <v>6.3723049288023859E-2</v>
      </c>
      <c r="DI89" s="63">
        <v>67280.696544635633</v>
      </c>
      <c r="DJ89" s="36">
        <v>1.0646850000000001</v>
      </c>
      <c r="DK89" s="63">
        <v>50142.923880437775</v>
      </c>
      <c r="DM89" s="63">
        <v>230727773</v>
      </c>
      <c r="DO89" s="63">
        <v>230727779</v>
      </c>
      <c r="DT89" s="63"/>
      <c r="DU89" s="593"/>
    </row>
    <row r="90" spans="1:130">
      <c r="A90" s="409"/>
      <c r="B90" s="102">
        <v>3400188</v>
      </c>
      <c r="C90" s="642">
        <v>1750788238</v>
      </c>
      <c r="D90" s="643"/>
      <c r="E90" s="644" t="s">
        <v>426</v>
      </c>
      <c r="F90" s="645"/>
      <c r="G90" s="646"/>
      <c r="H90" s="647">
        <v>43008</v>
      </c>
      <c r="I90" s="648">
        <v>12</v>
      </c>
      <c r="J90" s="649">
        <v>6785729</v>
      </c>
      <c r="K90" s="649"/>
      <c r="L90" s="649"/>
      <c r="M90" s="649">
        <v>6785729</v>
      </c>
      <c r="N90" s="649">
        <v>20339148</v>
      </c>
      <c r="O90" s="649"/>
      <c r="P90" s="649"/>
      <c r="Q90" s="649">
        <v>20339148</v>
      </c>
      <c r="R90" s="649">
        <v>15574199</v>
      </c>
      <c r="S90" s="649"/>
      <c r="T90" s="649"/>
      <c r="U90" s="649">
        <v>15574199</v>
      </c>
      <c r="V90" s="649">
        <v>89459508</v>
      </c>
      <c r="W90" s="649"/>
      <c r="X90" s="649"/>
      <c r="Y90" s="649">
        <v>89459508</v>
      </c>
      <c r="Z90" s="649">
        <v>1932752</v>
      </c>
      <c r="AA90" s="649"/>
      <c r="AB90" s="649"/>
      <c r="AC90" s="649">
        <v>1932752</v>
      </c>
      <c r="AD90" s="649">
        <v>793271</v>
      </c>
      <c r="AE90" s="649"/>
      <c r="AF90" s="649"/>
      <c r="AG90" s="649">
        <v>793271</v>
      </c>
      <c r="AH90" s="649">
        <v>20972970</v>
      </c>
      <c r="AI90" s="649"/>
      <c r="AJ90" s="649"/>
      <c r="AK90" s="649">
        <v>20972970</v>
      </c>
      <c r="AL90" s="649">
        <v>5646623</v>
      </c>
      <c r="AM90" s="649"/>
      <c r="AN90" s="649"/>
      <c r="AO90" s="649">
        <v>5646623</v>
      </c>
      <c r="AP90" s="649"/>
      <c r="AQ90" s="649"/>
      <c r="AR90" s="649"/>
      <c r="AS90" s="649">
        <v>0</v>
      </c>
      <c r="AT90" s="649"/>
      <c r="AU90" s="649"/>
      <c r="AV90" s="649"/>
      <c r="AW90" s="649">
        <v>0</v>
      </c>
      <c r="AX90" s="650">
        <v>6785729</v>
      </c>
      <c r="AY90" s="650">
        <v>20339148</v>
      </c>
      <c r="AZ90" s="650">
        <v>15574199</v>
      </c>
      <c r="BA90" s="650">
        <v>89459508</v>
      </c>
      <c r="BB90" s="650">
        <v>1932752</v>
      </c>
      <c r="BC90" s="650">
        <v>793271</v>
      </c>
      <c r="BD90" s="650">
        <v>20972970</v>
      </c>
      <c r="BE90" s="650">
        <v>5646623</v>
      </c>
      <c r="BF90" s="651">
        <v>0.41043600006622682</v>
      </c>
      <c r="BG90" s="651">
        <v>0.26923335130885134</v>
      </c>
      <c r="BH90" s="651">
        <v>0.28114782847709407</v>
      </c>
      <c r="BI90" s="651">
        <v>0.43570324226626356</v>
      </c>
      <c r="BJ90" s="651">
        <v>0.22735591168241168</v>
      </c>
      <c r="BK90" s="651">
        <v>0.25824925897359785</v>
      </c>
      <c r="BL90"/>
      <c r="BM90" s="149">
        <v>8.4378567067215776E-2</v>
      </c>
      <c r="BN90" s="149">
        <v>0.9156214329327842</v>
      </c>
      <c r="BO90" s="653">
        <v>0</v>
      </c>
      <c r="BP90" s="653">
        <v>0</v>
      </c>
      <c r="BQ90"/>
      <c r="BR90" s="654">
        <v>0.44527338001837585</v>
      </c>
      <c r="BS90" s="654">
        <v>0.29246261755949854</v>
      </c>
      <c r="BT90" s="654">
        <v>0.31270963630332632</v>
      </c>
      <c r="BU90" s="654">
        <v>0.47567280258581518</v>
      </c>
      <c r="BV90" s="654">
        <v>0.28533149188849155</v>
      </c>
      <c r="BW90" s="654">
        <v>0.31796467189384331</v>
      </c>
      <c r="BX90" s="655">
        <v>-3.4837379952149028E-2</v>
      </c>
      <c r="BY90" s="656">
        <v>-2.3229266250647196E-2</v>
      </c>
      <c r="BZ90" s="656">
        <v>-3.1561807826232247E-2</v>
      </c>
      <c r="CA90" s="656">
        <v>-3.9969560319551622E-2</v>
      </c>
      <c r="CB90" s="656">
        <v>-5.7975580206079874E-2</v>
      </c>
      <c r="CC90" s="657">
        <v>-5.9715412920245459E-2</v>
      </c>
      <c r="CD90"/>
      <c r="CE90" s="658">
        <v>347</v>
      </c>
      <c r="CF90" s="658">
        <v>0</v>
      </c>
      <c r="CG90" s="658">
        <v>0</v>
      </c>
      <c r="CH90" s="658">
        <v>347</v>
      </c>
      <c r="CI90" s="658">
        <v>145</v>
      </c>
      <c r="CJ90" s="658">
        <v>0</v>
      </c>
      <c r="CK90" s="658">
        <v>0</v>
      </c>
      <c r="CL90" s="658">
        <v>145</v>
      </c>
      <c r="CM90" s="590"/>
      <c r="CN90" s="659">
        <v>3400188</v>
      </c>
      <c r="CO90" s="660" t="s">
        <v>426</v>
      </c>
      <c r="CP90" s="660">
        <v>143299.17540337858</v>
      </c>
      <c r="CQ90" s="660">
        <v>406830.96291272418</v>
      </c>
      <c r="CR90" s="660">
        <v>0</v>
      </c>
      <c r="CS90" s="660">
        <v>0</v>
      </c>
      <c r="CT90" s="660">
        <v>550130.13831610279</v>
      </c>
      <c r="CU90" s="590"/>
      <c r="CV90" s="661">
        <v>3400188</v>
      </c>
      <c r="CW90" s="662" t="s">
        <v>426</v>
      </c>
      <c r="CX90" s="662">
        <v>0</v>
      </c>
      <c r="CY90" s="662">
        <v>0</v>
      </c>
      <c r="CZ90" s="662">
        <v>0</v>
      </c>
      <c r="DA90" s="662">
        <v>0</v>
      </c>
      <c r="DB90" s="662">
        <v>0</v>
      </c>
      <c r="DD90" s="63">
        <v>143299.17540337858</v>
      </c>
      <c r="DE90" s="63">
        <v>406830.96291272418</v>
      </c>
      <c r="DF90" s="63">
        <v>550130.13831610279</v>
      </c>
      <c r="DH90" s="113">
        <v>0.27762337930772713</v>
      </c>
      <c r="DI90" s="63">
        <v>112945.78673084709</v>
      </c>
      <c r="DJ90" s="36">
        <v>1.0572919999999999</v>
      </c>
      <c r="DK90" s="63">
        <v>83591.673720961524</v>
      </c>
      <c r="DM90" s="63">
        <v>161504200</v>
      </c>
      <c r="DO90" s="63">
        <v>161504206</v>
      </c>
      <c r="DT90" s="63"/>
      <c r="DU90" s="593"/>
    </row>
    <row r="91" spans="1:130">
      <c r="A91" s="409"/>
      <c r="B91" s="102">
        <v>3401302</v>
      </c>
      <c r="C91" s="642">
        <v>1558391250</v>
      </c>
      <c r="D91" s="643"/>
      <c r="E91" s="644" t="s">
        <v>427</v>
      </c>
      <c r="F91" s="645"/>
      <c r="G91" s="646"/>
      <c r="H91" s="647">
        <v>43008</v>
      </c>
      <c r="I91" s="648">
        <v>12</v>
      </c>
      <c r="J91" s="649">
        <v>868318</v>
      </c>
      <c r="K91" s="649"/>
      <c r="L91" s="649"/>
      <c r="M91" s="649">
        <v>868318</v>
      </c>
      <c r="N91" s="649">
        <v>1875231</v>
      </c>
      <c r="O91" s="649"/>
      <c r="P91" s="649"/>
      <c r="Q91" s="649">
        <v>1875231</v>
      </c>
      <c r="R91" s="649">
        <v>979274</v>
      </c>
      <c r="S91" s="649"/>
      <c r="T91" s="649"/>
      <c r="U91" s="649">
        <v>979274</v>
      </c>
      <c r="V91" s="649">
        <v>1333329</v>
      </c>
      <c r="W91" s="649"/>
      <c r="X91" s="649"/>
      <c r="Y91" s="649">
        <v>1333329</v>
      </c>
      <c r="Z91" s="649">
        <v>3916</v>
      </c>
      <c r="AA91" s="649"/>
      <c r="AB91" s="649"/>
      <c r="AC91" s="649">
        <v>3916</v>
      </c>
      <c r="AD91" s="649">
        <v>4809</v>
      </c>
      <c r="AE91" s="649"/>
      <c r="AF91" s="649"/>
      <c r="AG91" s="649">
        <v>4809</v>
      </c>
      <c r="AH91" s="649">
        <v>159176</v>
      </c>
      <c r="AI91" s="649"/>
      <c r="AJ91" s="649"/>
      <c r="AK91" s="649">
        <v>159176</v>
      </c>
      <c r="AL91" s="649">
        <v>403549</v>
      </c>
      <c r="AM91" s="649"/>
      <c r="AN91" s="649"/>
      <c r="AO91" s="649">
        <v>403549</v>
      </c>
      <c r="AP91" s="649"/>
      <c r="AQ91" s="649"/>
      <c r="AR91" s="649"/>
      <c r="AS91" s="649">
        <v>0</v>
      </c>
      <c r="AT91" s="649"/>
      <c r="AU91" s="649"/>
      <c r="AV91" s="649"/>
      <c r="AW91" s="649">
        <v>0</v>
      </c>
      <c r="AX91" s="650">
        <v>868318</v>
      </c>
      <c r="AY91" s="650">
        <v>1875231</v>
      </c>
      <c r="AZ91" s="650">
        <v>979274</v>
      </c>
      <c r="BA91" s="650">
        <v>1333329</v>
      </c>
      <c r="BB91" s="650">
        <v>3916</v>
      </c>
      <c r="BC91" s="650">
        <v>4809</v>
      </c>
      <c r="BD91" s="650">
        <v>159176</v>
      </c>
      <c r="BE91" s="650">
        <v>403549</v>
      </c>
      <c r="BF91" s="651">
        <v>1</v>
      </c>
      <c r="BG91" s="651">
        <v>1</v>
      </c>
      <c r="BH91" s="651">
        <v>1</v>
      </c>
      <c r="BI91" s="651">
        <v>0.88669565412744544</v>
      </c>
      <c r="BJ91" s="651">
        <v>1</v>
      </c>
      <c r="BK91" s="651">
        <v>1</v>
      </c>
      <c r="BL91"/>
      <c r="BM91" s="149">
        <v>2.4010987663404704E-2</v>
      </c>
      <c r="BN91" s="149">
        <v>0.9759890123365953</v>
      </c>
      <c r="BO91" s="653">
        <v>0</v>
      </c>
      <c r="BP91" s="653">
        <v>0</v>
      </c>
      <c r="BQ91"/>
      <c r="BR91" s="654">
        <v>0.62585126668482705</v>
      </c>
      <c r="BS91" s="654">
        <v>1</v>
      </c>
      <c r="BT91" s="654">
        <v>1</v>
      </c>
      <c r="BU91" s="654">
        <v>0.60714653485737824</v>
      </c>
      <c r="BV91" s="654">
        <v>1</v>
      </c>
      <c r="BW91" s="654">
        <v>0.91978858105360983</v>
      </c>
      <c r="BX91" s="655">
        <v>0.37414873331517295</v>
      </c>
      <c r="BY91" s="656">
        <v>0</v>
      </c>
      <c r="BZ91" s="656">
        <v>0</v>
      </c>
      <c r="CA91" s="656">
        <v>0.2795491192700672</v>
      </c>
      <c r="CB91" s="656">
        <v>0</v>
      </c>
      <c r="CC91" s="657">
        <v>8.0211418946390167E-2</v>
      </c>
      <c r="CD91"/>
      <c r="CE91" s="658">
        <v>6</v>
      </c>
      <c r="CF91" s="658">
        <v>0</v>
      </c>
      <c r="CG91" s="658">
        <v>0</v>
      </c>
      <c r="CH91" s="658">
        <v>6</v>
      </c>
      <c r="CI91" s="658">
        <v>1</v>
      </c>
      <c r="CJ91" s="658">
        <v>0</v>
      </c>
      <c r="CK91" s="658">
        <v>0</v>
      </c>
      <c r="CL91" s="658">
        <v>1</v>
      </c>
      <c r="CM91" s="590"/>
      <c r="CN91" s="659">
        <v>3401302</v>
      </c>
      <c r="CO91" s="660" t="s">
        <v>427</v>
      </c>
      <c r="CP91" s="660">
        <v>0</v>
      </c>
      <c r="CQ91" s="660">
        <v>0</v>
      </c>
      <c r="CR91" s="660">
        <v>0</v>
      </c>
      <c r="CS91" s="660">
        <v>0</v>
      </c>
      <c r="CT91" s="660">
        <v>0</v>
      </c>
      <c r="CU91" s="590"/>
      <c r="CV91" s="661">
        <v>3401302</v>
      </c>
      <c r="CW91" s="662" t="s">
        <v>427</v>
      </c>
      <c r="CX91" s="662">
        <v>0</v>
      </c>
      <c r="CY91" s="662">
        <v>0</v>
      </c>
      <c r="CZ91" s="662">
        <v>0</v>
      </c>
      <c r="DA91" s="662">
        <v>0</v>
      </c>
      <c r="DB91" s="662">
        <v>0</v>
      </c>
      <c r="DD91" s="63">
        <v>0</v>
      </c>
      <c r="DE91" s="63">
        <v>0</v>
      </c>
      <c r="DF91" s="63">
        <v>0</v>
      </c>
      <c r="DH91" s="113">
        <v>0.21519962074005816</v>
      </c>
      <c r="DI91" s="63">
        <v>0</v>
      </c>
      <c r="DJ91" s="36">
        <v>1</v>
      </c>
      <c r="DK91" s="63">
        <v>0</v>
      </c>
      <c r="DM91" s="63">
        <v>5627602</v>
      </c>
      <c r="DO91" s="63">
        <v>5627608</v>
      </c>
      <c r="DT91" s="63"/>
      <c r="DU91" s="593"/>
    </row>
    <row r="92" spans="1:130">
      <c r="A92" s="409"/>
      <c r="B92" s="102">
        <v>3401303</v>
      </c>
      <c r="C92" s="642">
        <v>1336167675</v>
      </c>
      <c r="D92" s="643"/>
      <c r="E92" s="644" t="s">
        <v>428</v>
      </c>
      <c r="F92" s="645"/>
      <c r="G92" s="646"/>
      <c r="H92" s="647">
        <v>43008</v>
      </c>
      <c r="I92" s="648">
        <v>12</v>
      </c>
      <c r="J92" s="649">
        <v>2335952</v>
      </c>
      <c r="K92" s="649"/>
      <c r="L92" s="649"/>
      <c r="M92" s="649">
        <v>2335952</v>
      </c>
      <c r="N92" s="649">
        <v>8727031</v>
      </c>
      <c r="O92" s="649"/>
      <c r="P92" s="649"/>
      <c r="Q92" s="649">
        <v>8727031</v>
      </c>
      <c r="R92" s="649">
        <v>4009817</v>
      </c>
      <c r="S92" s="649"/>
      <c r="T92" s="649"/>
      <c r="U92" s="649">
        <v>4009817</v>
      </c>
      <c r="V92" s="649">
        <v>37483362</v>
      </c>
      <c r="W92" s="649"/>
      <c r="X92" s="649"/>
      <c r="Y92" s="649">
        <v>37483362</v>
      </c>
      <c r="Z92" s="649">
        <v>151945</v>
      </c>
      <c r="AA92" s="649"/>
      <c r="AB92" s="649"/>
      <c r="AC92" s="649">
        <v>151945</v>
      </c>
      <c r="AD92" s="649">
        <v>86054</v>
      </c>
      <c r="AE92" s="649"/>
      <c r="AF92" s="649"/>
      <c r="AG92" s="649">
        <v>86054</v>
      </c>
      <c r="AH92" s="649">
        <v>5023636</v>
      </c>
      <c r="AI92" s="649"/>
      <c r="AJ92" s="649"/>
      <c r="AK92" s="649">
        <v>5023636</v>
      </c>
      <c r="AL92" s="649">
        <v>1039268</v>
      </c>
      <c r="AM92" s="649"/>
      <c r="AN92" s="649"/>
      <c r="AO92" s="649">
        <v>1039268</v>
      </c>
      <c r="AP92" s="649"/>
      <c r="AQ92" s="649"/>
      <c r="AR92" s="649"/>
      <c r="AS92" s="649">
        <v>0</v>
      </c>
      <c r="AT92" s="649"/>
      <c r="AU92" s="649"/>
      <c r="AV92" s="649"/>
      <c r="AW92" s="649">
        <v>0</v>
      </c>
      <c r="AX92" s="650">
        <v>2335952</v>
      </c>
      <c r="AY92" s="650">
        <v>8727031</v>
      </c>
      <c r="AZ92" s="650">
        <v>4009817</v>
      </c>
      <c r="BA92" s="650">
        <v>37483362</v>
      </c>
      <c r="BB92" s="650">
        <v>151945</v>
      </c>
      <c r="BC92" s="650">
        <v>86054</v>
      </c>
      <c r="BD92" s="650">
        <v>5023636</v>
      </c>
      <c r="BE92" s="650">
        <v>1039268</v>
      </c>
      <c r="BF92" s="651">
        <v>0.56634966599756487</v>
      </c>
      <c r="BG92" s="651">
        <v>0.20687565739237476</v>
      </c>
      <c r="BH92" s="651">
        <v>0.21742911568768802</v>
      </c>
      <c r="BI92" s="651">
        <v>0.5825582563992322</v>
      </c>
      <c r="BJ92" s="651">
        <v>0.23282412607492359</v>
      </c>
      <c r="BK92" s="651">
        <v>0.26662172594681166</v>
      </c>
      <c r="BL92"/>
      <c r="BM92" s="149">
        <v>2.9358056612388057E-2</v>
      </c>
      <c r="BN92" s="149">
        <v>0.97064194338761189</v>
      </c>
      <c r="BO92" s="653">
        <v>0</v>
      </c>
      <c r="BP92" s="653">
        <v>0</v>
      </c>
      <c r="BQ92"/>
      <c r="BR92" s="654">
        <v>0.49861475288180873</v>
      </c>
      <c r="BS92" s="654">
        <v>0.25745085655578392</v>
      </c>
      <c r="BT92" s="654">
        <v>0.2705367266900604</v>
      </c>
      <c r="BU92" s="654">
        <v>0.55892041994129615</v>
      </c>
      <c r="BV92" s="654">
        <v>0.26633148577521737</v>
      </c>
      <c r="BW92" s="654">
        <v>0.30287089051096105</v>
      </c>
      <c r="BX92" s="655">
        <v>6.7734913115756135E-2</v>
      </c>
      <c r="BY92" s="656">
        <v>-5.0575199163409162E-2</v>
      </c>
      <c r="BZ92" s="656">
        <v>-5.3107611002372379E-2</v>
      </c>
      <c r="CA92" s="656">
        <v>2.3637836457936046E-2</v>
      </c>
      <c r="CB92" s="656">
        <v>-3.3507359700293782E-2</v>
      </c>
      <c r="CC92" s="657">
        <v>-3.6249164564149394E-2</v>
      </c>
      <c r="CD92"/>
      <c r="CE92" s="658">
        <v>33</v>
      </c>
      <c r="CF92" s="658">
        <v>0</v>
      </c>
      <c r="CG92" s="658">
        <v>0</v>
      </c>
      <c r="CH92" s="658">
        <v>33</v>
      </c>
      <c r="CI92" s="658">
        <v>14</v>
      </c>
      <c r="CJ92" s="658">
        <v>0</v>
      </c>
      <c r="CK92" s="658">
        <v>0</v>
      </c>
      <c r="CL92" s="658">
        <v>14</v>
      </c>
      <c r="CM92" s="590"/>
      <c r="CN92" s="659">
        <v>3401303</v>
      </c>
      <c r="CO92" s="660" t="s">
        <v>428</v>
      </c>
      <c r="CP92" s="660">
        <v>0</v>
      </c>
      <c r="CQ92" s="660">
        <v>0</v>
      </c>
      <c r="CR92" s="660">
        <v>0</v>
      </c>
      <c r="CS92" s="660">
        <v>0</v>
      </c>
      <c r="CT92" s="660">
        <v>0</v>
      </c>
      <c r="CU92" s="590"/>
      <c r="CV92" s="661">
        <v>3401303</v>
      </c>
      <c r="CW92" s="662" t="s">
        <v>428</v>
      </c>
      <c r="CX92" s="662">
        <v>0</v>
      </c>
      <c r="CY92" s="662">
        <v>0</v>
      </c>
      <c r="CZ92" s="662">
        <v>0</v>
      </c>
      <c r="DA92" s="662">
        <v>0</v>
      </c>
      <c r="DB92" s="662">
        <v>0</v>
      </c>
      <c r="DD92" s="63">
        <v>0</v>
      </c>
      <c r="DE92" s="63">
        <v>0</v>
      </c>
      <c r="DF92" s="63">
        <v>0</v>
      </c>
      <c r="DH92" s="113">
        <v>0.11908609010326651</v>
      </c>
      <c r="DI92" s="63">
        <v>0</v>
      </c>
      <c r="DJ92" s="36">
        <v>1.0572919999999999</v>
      </c>
      <c r="DK92" s="63">
        <v>0</v>
      </c>
      <c r="DM92" s="63">
        <v>58857065</v>
      </c>
      <c r="DO92" s="63">
        <v>58857071</v>
      </c>
      <c r="DT92" s="63"/>
      <c r="DU92" s="593"/>
    </row>
    <row r="93" spans="1:130" s="676" customFormat="1">
      <c r="A93" s="409"/>
      <c r="B93" s="102">
        <v>3401304</v>
      </c>
      <c r="C93" s="642">
        <v>1013999705</v>
      </c>
      <c r="D93" s="643"/>
      <c r="E93" s="644" t="s">
        <v>429</v>
      </c>
      <c r="F93" s="645"/>
      <c r="G93" s="646"/>
      <c r="H93" s="647">
        <v>43008</v>
      </c>
      <c r="I93" s="648">
        <v>12</v>
      </c>
      <c r="J93" s="649">
        <v>3557998</v>
      </c>
      <c r="K93" s="649"/>
      <c r="L93" s="649"/>
      <c r="M93" s="649">
        <v>3557998</v>
      </c>
      <c r="N93" s="649">
        <v>11856501</v>
      </c>
      <c r="O93" s="649"/>
      <c r="P93" s="649"/>
      <c r="Q93" s="649">
        <v>11856501</v>
      </c>
      <c r="R93" s="649">
        <v>5517449</v>
      </c>
      <c r="S93" s="649"/>
      <c r="T93" s="649"/>
      <c r="U93" s="649">
        <v>5517449</v>
      </c>
      <c r="V93" s="649">
        <v>31137682</v>
      </c>
      <c r="W93" s="649"/>
      <c r="X93" s="649"/>
      <c r="Y93" s="649">
        <v>31137682</v>
      </c>
      <c r="Z93" s="649">
        <v>215511</v>
      </c>
      <c r="AA93" s="649"/>
      <c r="AB93" s="649"/>
      <c r="AC93" s="649">
        <v>215511</v>
      </c>
      <c r="AD93" s="649">
        <v>131670</v>
      </c>
      <c r="AE93" s="649"/>
      <c r="AF93" s="649"/>
      <c r="AG93" s="649">
        <v>131670</v>
      </c>
      <c r="AH93" s="649">
        <v>4447798</v>
      </c>
      <c r="AI93" s="649"/>
      <c r="AJ93" s="649"/>
      <c r="AK93" s="649">
        <v>4447798</v>
      </c>
      <c r="AL93" s="649">
        <v>1751039</v>
      </c>
      <c r="AM93" s="649"/>
      <c r="AN93" s="649"/>
      <c r="AO93" s="649">
        <v>1751039</v>
      </c>
      <c r="AP93" s="649"/>
      <c r="AQ93" s="649"/>
      <c r="AR93" s="649"/>
      <c r="AS93" s="649">
        <v>0</v>
      </c>
      <c r="AT93" s="649"/>
      <c r="AU93" s="649"/>
      <c r="AV93" s="649"/>
      <c r="AW93" s="649">
        <v>0</v>
      </c>
      <c r="AX93" s="650">
        <v>3557998</v>
      </c>
      <c r="AY93" s="650">
        <v>11856501</v>
      </c>
      <c r="AZ93" s="650">
        <v>5517449</v>
      </c>
      <c r="BA93" s="650">
        <v>31137682</v>
      </c>
      <c r="BB93" s="650">
        <v>215511</v>
      </c>
      <c r="BC93" s="650">
        <v>131670</v>
      </c>
      <c r="BD93" s="650">
        <v>4447798</v>
      </c>
      <c r="BE93" s="650">
        <v>1751039</v>
      </c>
      <c r="BF93" s="651">
        <v>0.61096649358965438</v>
      </c>
      <c r="BG93" s="651">
        <v>0.39368671868641514</v>
      </c>
      <c r="BH93" s="651">
        <v>0.40372812524325535</v>
      </c>
      <c r="BI93" s="651">
        <v>0.64486287050410429</v>
      </c>
      <c r="BJ93" s="651">
        <v>0.38077661015357533</v>
      </c>
      <c r="BK93" s="651">
        <v>0.42052772911928754</v>
      </c>
      <c r="BL93"/>
      <c r="BM93" s="149">
        <v>4.6214179673703802E-2</v>
      </c>
      <c r="BN93" s="149">
        <v>0.95378582032629622</v>
      </c>
      <c r="BO93" s="653">
        <v>0</v>
      </c>
      <c r="BP93" s="653">
        <v>0</v>
      </c>
      <c r="BQ93"/>
      <c r="BR93" s="654">
        <v>0.49162700093165074</v>
      </c>
      <c r="BS93" s="654">
        <v>0.36786255103080734</v>
      </c>
      <c r="BT93" s="654">
        <v>0.37604362382290696</v>
      </c>
      <c r="BU93" s="654">
        <v>0.50855243834313668</v>
      </c>
      <c r="BV93" s="654">
        <v>0.36942638524165833</v>
      </c>
      <c r="BW93" s="654">
        <v>0.39259135653759991</v>
      </c>
      <c r="BX93" s="655">
        <v>0.11933949265800364</v>
      </c>
      <c r="BY93" s="656">
        <v>2.5824167655607799E-2</v>
      </c>
      <c r="BZ93" s="656">
        <v>2.7684501420348395E-2</v>
      </c>
      <c r="CA93" s="656">
        <v>0.13631043216096761</v>
      </c>
      <c r="CB93" s="656">
        <v>1.1350224911917006E-2</v>
      </c>
      <c r="CC93" s="657">
        <v>2.793637258168763E-2</v>
      </c>
      <c r="CD93"/>
      <c r="CE93" s="658">
        <v>59</v>
      </c>
      <c r="CF93" s="658">
        <v>0</v>
      </c>
      <c r="CG93" s="658">
        <v>0</v>
      </c>
      <c r="CH93" s="658">
        <v>59</v>
      </c>
      <c r="CI93" s="658">
        <v>17</v>
      </c>
      <c r="CJ93" s="658">
        <v>0</v>
      </c>
      <c r="CK93" s="658">
        <v>0</v>
      </c>
      <c r="CL93" s="658">
        <v>17</v>
      </c>
      <c r="CM93" s="590"/>
      <c r="CN93" s="659">
        <v>3401304</v>
      </c>
      <c r="CO93" s="660" t="s">
        <v>429</v>
      </c>
      <c r="CP93" s="660">
        <v>0</v>
      </c>
      <c r="CQ93" s="660">
        <v>0</v>
      </c>
      <c r="CR93" s="660">
        <v>0</v>
      </c>
      <c r="CS93" s="660">
        <v>0</v>
      </c>
      <c r="CT93" s="660">
        <v>0</v>
      </c>
      <c r="CU93" s="590"/>
      <c r="CV93" s="661">
        <v>3401304</v>
      </c>
      <c r="CW93" s="662" t="s">
        <v>429</v>
      </c>
      <c r="CX93" s="662">
        <v>0</v>
      </c>
      <c r="CY93" s="662">
        <v>0</v>
      </c>
      <c r="CZ93" s="662">
        <v>0</v>
      </c>
      <c r="DA93" s="662">
        <v>0</v>
      </c>
      <c r="DB93" s="662">
        <v>0</v>
      </c>
      <c r="DC93" s="63"/>
      <c r="DD93" s="63">
        <v>0</v>
      </c>
      <c r="DE93" s="63">
        <v>0</v>
      </c>
      <c r="DF93" s="63">
        <v>0</v>
      </c>
      <c r="DG93" s="63"/>
      <c r="DH93" s="113">
        <v>0.14768598256770696</v>
      </c>
      <c r="DI93" s="63">
        <v>0</v>
      </c>
      <c r="DJ93" s="36">
        <v>1.0572919999999999</v>
      </c>
      <c r="DK93" s="63">
        <v>0</v>
      </c>
      <c r="DL93" s="578"/>
      <c r="DM93" s="63">
        <v>58615648</v>
      </c>
      <c r="DN93" s="114"/>
      <c r="DO93" s="63">
        <v>58615654</v>
      </c>
      <c r="DP93" s="63"/>
      <c r="DQ93" s="63"/>
      <c r="DR93" s="578"/>
      <c r="DS93" s="578"/>
      <c r="DT93" s="63"/>
      <c r="DU93" s="593"/>
      <c r="DV93" s="578"/>
      <c r="DW93" s="578"/>
      <c r="DX93" s="578"/>
      <c r="DY93" s="578"/>
      <c r="DZ93" s="578"/>
    </row>
    <row r="94" spans="1:130">
      <c r="A94" s="409"/>
      <c r="B94" s="102">
        <v>3401305</v>
      </c>
      <c r="C94" s="642">
        <v>1689780249</v>
      </c>
      <c r="D94" s="643"/>
      <c r="E94" s="644" t="s">
        <v>430</v>
      </c>
      <c r="F94" s="645"/>
      <c r="G94" s="646"/>
      <c r="H94" s="647">
        <v>42947</v>
      </c>
      <c r="I94" s="648">
        <v>12</v>
      </c>
      <c r="J94" s="649">
        <v>2863070</v>
      </c>
      <c r="K94" s="649"/>
      <c r="L94" s="649"/>
      <c r="M94" s="649">
        <v>2863070</v>
      </c>
      <c r="N94" s="649">
        <v>9111142</v>
      </c>
      <c r="O94" s="649"/>
      <c r="P94" s="649"/>
      <c r="Q94" s="649">
        <v>9111142</v>
      </c>
      <c r="R94" s="649">
        <v>3310113</v>
      </c>
      <c r="S94" s="649"/>
      <c r="T94" s="649"/>
      <c r="U94" s="649">
        <v>3310113</v>
      </c>
      <c r="V94" s="649">
        <v>23028090</v>
      </c>
      <c r="W94" s="649"/>
      <c r="X94" s="649"/>
      <c r="Y94" s="649">
        <v>23028090</v>
      </c>
      <c r="Z94" s="649">
        <v>211847</v>
      </c>
      <c r="AA94" s="649"/>
      <c r="AB94" s="649"/>
      <c r="AC94" s="649">
        <v>211847</v>
      </c>
      <c r="AD94" s="649">
        <v>143728</v>
      </c>
      <c r="AE94" s="649"/>
      <c r="AF94" s="649"/>
      <c r="AG94" s="649">
        <v>143728</v>
      </c>
      <c r="AH94" s="649">
        <v>4169912</v>
      </c>
      <c r="AI94" s="649"/>
      <c r="AJ94" s="649"/>
      <c r="AK94" s="649">
        <v>4169912</v>
      </c>
      <c r="AL94" s="649">
        <v>1505325</v>
      </c>
      <c r="AM94" s="649"/>
      <c r="AN94" s="649"/>
      <c r="AO94" s="649">
        <v>1505325</v>
      </c>
      <c r="AP94" s="649"/>
      <c r="AQ94" s="649"/>
      <c r="AR94" s="649"/>
      <c r="AS94" s="649">
        <v>0</v>
      </c>
      <c r="AT94" s="649"/>
      <c r="AU94" s="649"/>
      <c r="AV94" s="649"/>
      <c r="AW94" s="649">
        <v>0</v>
      </c>
      <c r="AX94" s="650">
        <v>2863070</v>
      </c>
      <c r="AY94" s="650">
        <v>9111142</v>
      </c>
      <c r="AZ94" s="650">
        <v>3310113</v>
      </c>
      <c r="BA94" s="650">
        <v>23028090</v>
      </c>
      <c r="BB94" s="650">
        <v>211847</v>
      </c>
      <c r="BC94" s="650">
        <v>143728</v>
      </c>
      <c r="BD94" s="650">
        <v>4169912</v>
      </c>
      <c r="BE94" s="650">
        <v>1505325</v>
      </c>
      <c r="BF94" s="651">
        <v>0.6784519016082361</v>
      </c>
      <c r="BG94" s="651">
        <v>0.3609968267915486</v>
      </c>
      <c r="BH94" s="651">
        <v>0.3763449792651764</v>
      </c>
      <c r="BI94" s="651">
        <v>0.86494630243740922</v>
      </c>
      <c r="BJ94" s="651">
        <v>0.39565339548351602</v>
      </c>
      <c r="BK94" s="651">
        <v>0.45463283884629485</v>
      </c>
      <c r="BL94"/>
      <c r="BM94" s="149">
        <v>4.834747871802169E-2</v>
      </c>
      <c r="BN94" s="149">
        <v>0.9516525212819783</v>
      </c>
      <c r="BO94" s="653">
        <v>0</v>
      </c>
      <c r="BP94" s="653">
        <v>0</v>
      </c>
      <c r="BQ94"/>
      <c r="BR94" s="654">
        <v>0.5546126321273358</v>
      </c>
      <c r="BS94" s="654">
        <v>0.35801587280023695</v>
      </c>
      <c r="BT94" s="654">
        <v>0.36183634740402898</v>
      </c>
      <c r="BU94" s="654">
        <v>0.7035011856896779</v>
      </c>
      <c r="BV94" s="654">
        <v>0.39440721262920381</v>
      </c>
      <c r="BW94" s="654">
        <v>0.43675602473825337</v>
      </c>
      <c r="BX94" s="655">
        <v>0.12383926948090029</v>
      </c>
      <c r="BY94" s="656">
        <v>2.9809539913116523E-3</v>
      </c>
      <c r="BZ94" s="656">
        <v>1.4508631861147425E-2</v>
      </c>
      <c r="CA94" s="656">
        <v>0.16144511674773132</v>
      </c>
      <c r="CB94" s="656">
        <v>1.2461828543122166E-3</v>
      </c>
      <c r="CC94" s="657">
        <v>1.7876814108041483E-2</v>
      </c>
      <c r="CD94"/>
      <c r="CE94" s="658">
        <v>64</v>
      </c>
      <c r="CF94" s="658">
        <v>0</v>
      </c>
      <c r="CG94" s="658">
        <v>0</v>
      </c>
      <c r="CH94" s="658">
        <v>64</v>
      </c>
      <c r="CI94" s="658">
        <v>22</v>
      </c>
      <c r="CJ94" s="658">
        <v>0</v>
      </c>
      <c r="CK94" s="658">
        <v>0</v>
      </c>
      <c r="CL94" s="658">
        <v>22</v>
      </c>
      <c r="CM94" s="590"/>
      <c r="CN94" s="659">
        <v>3401305</v>
      </c>
      <c r="CO94" s="660" t="s">
        <v>430</v>
      </c>
      <c r="CP94" s="660">
        <v>0</v>
      </c>
      <c r="CQ94" s="660">
        <v>0</v>
      </c>
      <c r="CR94" s="660">
        <v>0</v>
      </c>
      <c r="CS94" s="660">
        <v>0</v>
      </c>
      <c r="CT94" s="660">
        <v>0</v>
      </c>
      <c r="CU94" s="590"/>
      <c r="CV94" s="661">
        <v>3401305</v>
      </c>
      <c r="CW94" s="662" t="s">
        <v>430</v>
      </c>
      <c r="CX94" s="662">
        <v>0</v>
      </c>
      <c r="CY94" s="662">
        <v>0</v>
      </c>
      <c r="CZ94" s="662">
        <v>0</v>
      </c>
      <c r="DA94" s="662">
        <v>0</v>
      </c>
      <c r="DB94" s="662">
        <v>0</v>
      </c>
      <c r="DD94" s="63">
        <v>0</v>
      </c>
      <c r="DE94" s="63">
        <v>0</v>
      </c>
      <c r="DF94" s="63">
        <v>0</v>
      </c>
      <c r="DH94" s="113">
        <v>0.16521803743153163</v>
      </c>
      <c r="DI94" s="63">
        <v>0</v>
      </c>
      <c r="DJ94" s="36">
        <v>1.061901</v>
      </c>
      <c r="DK94" s="63">
        <v>0</v>
      </c>
      <c r="DM94" s="63">
        <v>44343227</v>
      </c>
      <c r="DO94" s="63">
        <v>44343233</v>
      </c>
      <c r="DT94" s="63"/>
      <c r="DU94" s="593"/>
    </row>
    <row r="95" spans="1:130">
      <c r="A95" s="409"/>
      <c r="B95" s="102">
        <v>3401307</v>
      </c>
      <c r="C95" s="642">
        <v>1295703130</v>
      </c>
      <c r="D95" s="643"/>
      <c r="E95" s="644" t="s">
        <v>431</v>
      </c>
      <c r="F95" s="645"/>
      <c r="G95" s="646"/>
      <c r="H95" s="647">
        <v>43008</v>
      </c>
      <c r="I95" s="648">
        <v>12</v>
      </c>
      <c r="J95" s="649">
        <v>5670636</v>
      </c>
      <c r="K95" s="649"/>
      <c r="L95" s="649"/>
      <c r="M95" s="649">
        <v>5670636</v>
      </c>
      <c r="N95" s="649">
        <v>11549814</v>
      </c>
      <c r="O95" s="649"/>
      <c r="P95" s="649"/>
      <c r="Q95" s="649">
        <v>11549814</v>
      </c>
      <c r="R95" s="649">
        <v>8088405</v>
      </c>
      <c r="S95" s="649"/>
      <c r="T95" s="649"/>
      <c r="U95" s="649">
        <v>8088405</v>
      </c>
      <c r="V95" s="649">
        <v>38223563</v>
      </c>
      <c r="W95" s="649"/>
      <c r="X95" s="649"/>
      <c r="Y95" s="649">
        <v>38223563</v>
      </c>
      <c r="Z95" s="649">
        <v>486306</v>
      </c>
      <c r="AA95" s="649"/>
      <c r="AB95" s="649"/>
      <c r="AC95" s="649">
        <v>486306</v>
      </c>
      <c r="AD95" s="649">
        <v>300122</v>
      </c>
      <c r="AE95" s="649"/>
      <c r="AF95" s="649"/>
      <c r="AG95" s="649">
        <v>300122</v>
      </c>
      <c r="AH95" s="649">
        <v>6609758</v>
      </c>
      <c r="AI95" s="649"/>
      <c r="AJ95" s="649"/>
      <c r="AK95" s="649">
        <v>6609758</v>
      </c>
      <c r="AL95" s="649">
        <v>1923519</v>
      </c>
      <c r="AM95" s="649"/>
      <c r="AN95" s="649"/>
      <c r="AO95" s="649">
        <v>1923519</v>
      </c>
      <c r="AP95" s="649"/>
      <c r="AQ95" s="649"/>
      <c r="AR95" s="649"/>
      <c r="AS95" s="649">
        <v>0</v>
      </c>
      <c r="AT95" s="649"/>
      <c r="AU95" s="649"/>
      <c r="AV95" s="649"/>
      <c r="AW95" s="649">
        <v>0</v>
      </c>
      <c r="AX95" s="650">
        <v>5670636</v>
      </c>
      <c r="AY95" s="650">
        <v>11549814</v>
      </c>
      <c r="AZ95" s="650">
        <v>8088405</v>
      </c>
      <c r="BA95" s="650">
        <v>38223563</v>
      </c>
      <c r="BB95" s="650">
        <v>486306</v>
      </c>
      <c r="BC95" s="650">
        <v>300122</v>
      </c>
      <c r="BD95" s="650">
        <v>6609758</v>
      </c>
      <c r="BE95" s="650">
        <v>1923519</v>
      </c>
      <c r="BF95" s="651">
        <v>0.61714640576098179</v>
      </c>
      <c r="BG95" s="651">
        <v>0.29101201587108028</v>
      </c>
      <c r="BH95" s="651">
        <v>0.31336259086727514</v>
      </c>
      <c r="BI95" s="651">
        <v>0.70108210456820597</v>
      </c>
      <c r="BJ95" s="651">
        <v>0.30216476679581128</v>
      </c>
      <c r="BK95" s="651">
        <v>0.37183585029252048</v>
      </c>
      <c r="BL95"/>
      <c r="BM95" s="149">
        <v>6.8531794527219594E-2</v>
      </c>
      <c r="BN95" s="149">
        <v>0.93146820547278042</v>
      </c>
      <c r="BO95" s="653">
        <v>0</v>
      </c>
      <c r="BP95" s="653">
        <v>0</v>
      </c>
      <c r="BQ95"/>
      <c r="BR95" s="654">
        <v>0.62374282148386739</v>
      </c>
      <c r="BS95" s="654">
        <v>0.31831888532942221</v>
      </c>
      <c r="BT95" s="654">
        <v>0.33883079199005928</v>
      </c>
      <c r="BU95" s="654">
        <v>0.69269219826314243</v>
      </c>
      <c r="BV95" s="654">
        <v>0.32637391251321995</v>
      </c>
      <c r="BW95" s="654">
        <v>0.39457000196111514</v>
      </c>
      <c r="BX95" s="655">
        <v>-6.5964157228856068E-3</v>
      </c>
      <c r="BY95" s="656">
        <v>-2.7306869458341931E-2</v>
      </c>
      <c r="BZ95" s="656">
        <v>-2.546820112278414E-2</v>
      </c>
      <c r="CA95" s="656">
        <v>8.3899063050635325E-3</v>
      </c>
      <c r="CB95" s="656">
        <v>-2.4209145717408675E-2</v>
      </c>
      <c r="CC95" s="657">
        <v>-2.273415166859466E-2</v>
      </c>
      <c r="CD95"/>
      <c r="CE95" s="658">
        <v>155</v>
      </c>
      <c r="CF95" s="658">
        <v>0</v>
      </c>
      <c r="CG95" s="658">
        <v>0</v>
      </c>
      <c r="CH95" s="658">
        <v>155</v>
      </c>
      <c r="CI95" s="658">
        <v>51</v>
      </c>
      <c r="CJ95" s="658">
        <v>0</v>
      </c>
      <c r="CK95" s="658">
        <v>0</v>
      </c>
      <c r="CL95" s="658">
        <v>51</v>
      </c>
      <c r="CM95" s="590"/>
      <c r="CN95" s="659">
        <v>3401307</v>
      </c>
      <c r="CO95" s="660" t="s">
        <v>431</v>
      </c>
      <c r="CP95" s="660">
        <v>0</v>
      </c>
      <c r="CQ95" s="660">
        <v>0</v>
      </c>
      <c r="CR95" s="660">
        <v>0</v>
      </c>
      <c r="CS95" s="660">
        <v>0</v>
      </c>
      <c r="CT95" s="660">
        <v>0</v>
      </c>
      <c r="CU95" s="590"/>
      <c r="CV95" s="661">
        <v>3401307</v>
      </c>
      <c r="CW95" s="662" t="s">
        <v>431</v>
      </c>
      <c r="CX95" s="662">
        <v>0</v>
      </c>
      <c r="CY95" s="662">
        <v>0</v>
      </c>
      <c r="CZ95" s="662">
        <v>0</v>
      </c>
      <c r="DA95" s="662">
        <v>0</v>
      </c>
      <c r="DB95" s="662">
        <v>0</v>
      </c>
      <c r="DD95" s="63">
        <v>0</v>
      </c>
      <c r="DE95" s="63">
        <v>0</v>
      </c>
      <c r="DF95" s="63">
        <v>0</v>
      </c>
      <c r="DH95" s="113">
        <v>0.16654112351939174</v>
      </c>
      <c r="DI95" s="63">
        <v>0</v>
      </c>
      <c r="DJ95" s="36">
        <v>1.0572919999999999</v>
      </c>
      <c r="DK95" s="63">
        <v>0</v>
      </c>
      <c r="DM95" s="63">
        <v>72852123</v>
      </c>
      <c r="DO95" s="63">
        <v>72852129</v>
      </c>
      <c r="DT95" s="63"/>
      <c r="DU95" s="593"/>
    </row>
    <row r="96" spans="1:130">
      <c r="A96" s="409"/>
      <c r="B96" s="102">
        <v>3401308</v>
      </c>
      <c r="C96" s="642">
        <v>1003134883</v>
      </c>
      <c r="D96" s="643"/>
      <c r="E96" s="644" t="s">
        <v>469</v>
      </c>
      <c r="F96" s="645"/>
      <c r="G96" s="646"/>
      <c r="H96" s="647"/>
      <c r="I96" s="648"/>
      <c r="J96" s="649"/>
      <c r="K96" s="649"/>
      <c r="L96" s="649"/>
      <c r="M96" s="649">
        <v>0</v>
      </c>
      <c r="N96" s="649"/>
      <c r="O96" s="649"/>
      <c r="P96" s="649"/>
      <c r="Q96" s="649">
        <v>0</v>
      </c>
      <c r="R96" s="649"/>
      <c r="S96" s="649"/>
      <c r="T96" s="649"/>
      <c r="U96" s="649">
        <v>0</v>
      </c>
      <c r="V96" s="649"/>
      <c r="W96" s="649"/>
      <c r="X96" s="649"/>
      <c r="Y96" s="649">
        <v>0</v>
      </c>
      <c r="Z96" s="649"/>
      <c r="AA96" s="649"/>
      <c r="AB96" s="649"/>
      <c r="AC96" s="649">
        <v>0</v>
      </c>
      <c r="AD96" s="649"/>
      <c r="AE96" s="649"/>
      <c r="AF96" s="649"/>
      <c r="AG96" s="649">
        <v>0</v>
      </c>
      <c r="AH96" s="649"/>
      <c r="AI96" s="649"/>
      <c r="AJ96" s="649"/>
      <c r="AK96" s="649">
        <v>0</v>
      </c>
      <c r="AL96" s="649"/>
      <c r="AM96" s="649"/>
      <c r="AN96" s="649"/>
      <c r="AO96" s="649">
        <v>0</v>
      </c>
      <c r="AP96" s="649"/>
      <c r="AQ96" s="649"/>
      <c r="AR96" s="649"/>
      <c r="AS96" s="649">
        <v>0</v>
      </c>
      <c r="AT96" s="649"/>
      <c r="AU96" s="649"/>
      <c r="AV96" s="649"/>
      <c r="AW96" s="649">
        <v>0</v>
      </c>
      <c r="AX96" s="650">
        <v>0</v>
      </c>
      <c r="AY96" s="650">
        <v>0</v>
      </c>
      <c r="AZ96" s="650">
        <v>0</v>
      </c>
      <c r="BA96" s="650">
        <v>0</v>
      </c>
      <c r="BB96" s="650">
        <v>0</v>
      </c>
      <c r="BC96" s="650">
        <v>0</v>
      </c>
      <c r="BD96" s="650">
        <v>0</v>
      </c>
      <c r="BE96" s="650">
        <v>0</v>
      </c>
      <c r="BF96" s="651">
        <v>0</v>
      </c>
      <c r="BG96" s="651">
        <v>0</v>
      </c>
      <c r="BH96" s="651">
        <v>0</v>
      </c>
      <c r="BI96" s="651">
        <v>0</v>
      </c>
      <c r="BJ96" s="651">
        <v>0</v>
      </c>
      <c r="BK96" s="651">
        <v>0</v>
      </c>
      <c r="BL96"/>
      <c r="BM96" s="149">
        <v>0</v>
      </c>
      <c r="BN96" s="149">
        <v>0</v>
      </c>
      <c r="BO96" s="653">
        <v>0</v>
      </c>
      <c r="BP96" s="653">
        <v>0</v>
      </c>
      <c r="BQ96"/>
      <c r="BR96" s="654">
        <v>0</v>
      </c>
      <c r="BS96" s="654">
        <v>0</v>
      </c>
      <c r="BT96" s="654">
        <v>0</v>
      </c>
      <c r="BU96" s="654">
        <v>0</v>
      </c>
      <c r="BV96" s="654">
        <v>0</v>
      </c>
      <c r="BW96" s="654">
        <v>0</v>
      </c>
      <c r="BX96" s="655">
        <v>0</v>
      </c>
      <c r="BY96" s="656">
        <v>0</v>
      </c>
      <c r="BZ96" s="656">
        <v>0</v>
      </c>
      <c r="CA96" s="656">
        <v>0</v>
      </c>
      <c r="CB96" s="656">
        <v>0</v>
      </c>
      <c r="CC96" s="657">
        <v>0</v>
      </c>
      <c r="CD96"/>
      <c r="CE96" s="658">
        <v>0</v>
      </c>
      <c r="CF96" s="658">
        <v>0</v>
      </c>
      <c r="CG96" s="658">
        <v>0</v>
      </c>
      <c r="CH96" s="658">
        <v>0</v>
      </c>
      <c r="CI96" s="658">
        <v>0</v>
      </c>
      <c r="CJ96" s="658">
        <v>0</v>
      </c>
      <c r="CK96" s="658">
        <v>0</v>
      </c>
      <c r="CL96" s="658">
        <v>0</v>
      </c>
      <c r="CM96" s="590"/>
      <c r="CN96" s="659">
        <v>3401308</v>
      </c>
      <c r="CO96" s="660" t="s">
        <v>469</v>
      </c>
      <c r="CP96" s="660">
        <v>0</v>
      </c>
      <c r="CQ96" s="660">
        <v>0</v>
      </c>
      <c r="CR96" s="660">
        <v>0</v>
      </c>
      <c r="CS96" s="660">
        <v>0</v>
      </c>
      <c r="CT96" s="660">
        <v>0</v>
      </c>
      <c r="CU96" s="590"/>
      <c r="CV96" s="661">
        <v>3401308</v>
      </c>
      <c r="CW96" s="662" t="s">
        <v>469</v>
      </c>
      <c r="CX96" s="662">
        <v>0</v>
      </c>
      <c r="CY96" s="662">
        <v>0</v>
      </c>
      <c r="CZ96" s="662">
        <v>0</v>
      </c>
      <c r="DA96" s="662">
        <v>0</v>
      </c>
      <c r="DB96" s="662">
        <v>0</v>
      </c>
      <c r="DD96" s="63">
        <v>0</v>
      </c>
      <c r="DE96" s="63">
        <v>0</v>
      </c>
      <c r="DF96" s="63">
        <v>0</v>
      </c>
      <c r="DH96" s="113">
        <v>0</v>
      </c>
      <c r="DI96" s="63">
        <v>0</v>
      </c>
      <c r="DJ96" s="36">
        <v>1</v>
      </c>
      <c r="DK96" s="63">
        <v>0</v>
      </c>
      <c r="DM96" s="63">
        <v>0</v>
      </c>
      <c r="DO96" s="63">
        <v>0</v>
      </c>
      <c r="DT96" s="63"/>
      <c r="DU96" s="593"/>
    </row>
    <row r="97" spans="1:130">
      <c r="A97" s="409"/>
      <c r="B97" s="102">
        <v>3401311</v>
      </c>
      <c r="C97" s="642">
        <v>1093712655</v>
      </c>
      <c r="D97" s="643"/>
      <c r="E97" s="644" t="s">
        <v>432</v>
      </c>
      <c r="F97" s="645"/>
      <c r="G97" s="646"/>
      <c r="H97" s="647">
        <v>42916</v>
      </c>
      <c r="I97" s="648">
        <v>12</v>
      </c>
      <c r="J97" s="649">
        <v>7732709</v>
      </c>
      <c r="K97" s="649"/>
      <c r="L97" s="649"/>
      <c r="M97" s="649">
        <v>7732709</v>
      </c>
      <c r="N97" s="649">
        <v>15234772</v>
      </c>
      <c r="O97" s="649"/>
      <c r="P97" s="649"/>
      <c r="Q97" s="649">
        <v>15234772</v>
      </c>
      <c r="R97" s="649">
        <v>13038843</v>
      </c>
      <c r="S97" s="649"/>
      <c r="T97" s="649"/>
      <c r="U97" s="649">
        <v>13038843</v>
      </c>
      <c r="V97" s="649">
        <v>45209332</v>
      </c>
      <c r="W97" s="649"/>
      <c r="X97" s="649"/>
      <c r="Y97" s="649">
        <v>45209332</v>
      </c>
      <c r="Z97" s="649">
        <v>1243047</v>
      </c>
      <c r="AA97" s="649"/>
      <c r="AB97" s="649"/>
      <c r="AC97" s="649">
        <v>1243047</v>
      </c>
      <c r="AD97" s="649">
        <v>554562</v>
      </c>
      <c r="AE97" s="649"/>
      <c r="AF97" s="649"/>
      <c r="AG97" s="649">
        <v>554562</v>
      </c>
      <c r="AH97" s="649">
        <v>8134856</v>
      </c>
      <c r="AI97" s="649"/>
      <c r="AJ97" s="649"/>
      <c r="AK97" s="649">
        <v>8134856</v>
      </c>
      <c r="AL97" s="649">
        <v>3041302</v>
      </c>
      <c r="AM97" s="649"/>
      <c r="AN97" s="649"/>
      <c r="AO97" s="649">
        <v>3041302</v>
      </c>
      <c r="AP97" s="649"/>
      <c r="AQ97" s="649"/>
      <c r="AR97" s="649"/>
      <c r="AS97" s="649">
        <v>0</v>
      </c>
      <c r="AT97" s="649"/>
      <c r="AU97" s="649"/>
      <c r="AV97" s="649"/>
      <c r="AW97" s="649">
        <v>0</v>
      </c>
      <c r="AX97" s="650">
        <v>7732709</v>
      </c>
      <c r="AY97" s="650">
        <v>15234772</v>
      </c>
      <c r="AZ97" s="650">
        <v>13038843</v>
      </c>
      <c r="BA97" s="650">
        <v>45209332</v>
      </c>
      <c r="BB97" s="650">
        <v>1243047</v>
      </c>
      <c r="BC97" s="650">
        <v>554562</v>
      </c>
      <c r="BD97" s="650">
        <v>8134856</v>
      </c>
      <c r="BE97" s="650">
        <v>3041302</v>
      </c>
      <c r="BF97" s="651">
        <v>0.44613115996418479</v>
      </c>
      <c r="BG97" s="651">
        <v>0.37386058216642065</v>
      </c>
      <c r="BH97" s="651">
        <v>0.38344009316368488</v>
      </c>
      <c r="BI97" s="651">
        <v>0.59305177614302129</v>
      </c>
      <c r="BJ97" s="651">
        <v>0.33698290432603606</v>
      </c>
      <c r="BK97" s="651">
        <v>0.39430387303979908</v>
      </c>
      <c r="BL97"/>
      <c r="BM97" s="149">
        <v>0.13255063525395816</v>
      </c>
      <c r="BN97" s="149">
        <v>0.86744936474604184</v>
      </c>
      <c r="BO97" s="653">
        <v>0</v>
      </c>
      <c r="BP97" s="653">
        <v>0</v>
      </c>
      <c r="BQ97"/>
      <c r="BR97" s="654">
        <v>0.57671766922859735</v>
      </c>
      <c r="BS97" s="654">
        <v>0.39778140007764951</v>
      </c>
      <c r="BT97" s="654">
        <v>0.42103009163831723</v>
      </c>
      <c r="BU97" s="654">
        <v>0.61471580988999042</v>
      </c>
      <c r="BV97" s="654">
        <v>0.36044466825152016</v>
      </c>
      <c r="BW97" s="654">
        <v>0.4213102328240646</v>
      </c>
      <c r="BX97" s="655">
        <v>-0.13058650926441256</v>
      </c>
      <c r="BY97" s="656">
        <v>-2.3920817911228853E-2</v>
      </c>
      <c r="BZ97" s="656">
        <v>-3.7589998474632347E-2</v>
      </c>
      <c r="CA97" s="656">
        <v>-2.1664033746969125E-2</v>
      </c>
      <c r="CB97" s="656">
        <v>-2.3461763925484103E-2</v>
      </c>
      <c r="CC97" s="657">
        <v>-2.7006359784265521E-2</v>
      </c>
      <c r="CD97"/>
      <c r="CE97" s="658">
        <v>264</v>
      </c>
      <c r="CF97" s="658">
        <v>0</v>
      </c>
      <c r="CG97" s="658">
        <v>0</v>
      </c>
      <c r="CH97" s="658">
        <v>264</v>
      </c>
      <c r="CI97" s="658">
        <v>87</v>
      </c>
      <c r="CJ97" s="658">
        <v>0</v>
      </c>
      <c r="CK97" s="658">
        <v>0</v>
      </c>
      <c r="CL97" s="658">
        <v>87</v>
      </c>
      <c r="CM97" s="590"/>
      <c r="CN97" s="659">
        <v>3401311</v>
      </c>
      <c r="CO97" s="660" t="s">
        <v>432</v>
      </c>
      <c r="CP97" s="660">
        <v>0</v>
      </c>
      <c r="CQ97" s="660">
        <v>0</v>
      </c>
      <c r="CR97" s="660">
        <v>0</v>
      </c>
      <c r="CS97" s="660">
        <v>0</v>
      </c>
      <c r="CT97" s="660">
        <v>0</v>
      </c>
      <c r="CU97" s="590"/>
      <c r="CV97" s="661">
        <v>3401311</v>
      </c>
      <c r="CW97" s="662" t="s">
        <v>432</v>
      </c>
      <c r="CX97" s="662">
        <v>0</v>
      </c>
      <c r="CY97" s="662">
        <v>0</v>
      </c>
      <c r="CZ97" s="662">
        <v>0</v>
      </c>
      <c r="DA97" s="662">
        <v>0</v>
      </c>
      <c r="DB97" s="662">
        <v>0</v>
      </c>
      <c r="DD97" s="63">
        <v>0</v>
      </c>
      <c r="DE97" s="63">
        <v>0</v>
      </c>
      <c r="DF97" s="63">
        <v>0</v>
      </c>
      <c r="DH97" s="113">
        <v>0.19962898033524887</v>
      </c>
      <c r="DI97" s="63">
        <v>0</v>
      </c>
      <c r="DJ97" s="36">
        <v>1.0646850000000001</v>
      </c>
      <c r="DK97" s="63">
        <v>0</v>
      </c>
      <c r="DM97" s="63">
        <v>94189423</v>
      </c>
      <c r="DO97" s="63">
        <v>94189429</v>
      </c>
      <c r="DT97" s="63"/>
      <c r="DU97" s="593"/>
    </row>
    <row r="98" spans="1:130">
      <c r="A98" s="409"/>
      <c r="B98" s="102">
        <v>3401314</v>
      </c>
      <c r="C98" s="642">
        <v>1124018494</v>
      </c>
      <c r="D98" s="643"/>
      <c r="E98" s="644" t="s">
        <v>433</v>
      </c>
      <c r="F98" s="645"/>
      <c r="G98" s="646"/>
      <c r="H98" s="647">
        <v>43008</v>
      </c>
      <c r="I98" s="648">
        <v>12</v>
      </c>
      <c r="J98" s="649">
        <v>2154814</v>
      </c>
      <c r="K98" s="649"/>
      <c r="L98" s="649"/>
      <c r="M98" s="649">
        <v>2154814</v>
      </c>
      <c r="N98" s="649">
        <v>10004690</v>
      </c>
      <c r="O98" s="649"/>
      <c r="P98" s="649"/>
      <c r="Q98" s="649">
        <v>10004690</v>
      </c>
      <c r="R98" s="649">
        <v>3407870</v>
      </c>
      <c r="S98" s="649"/>
      <c r="T98" s="649"/>
      <c r="U98" s="649">
        <v>3407870</v>
      </c>
      <c r="V98" s="649">
        <v>43568577</v>
      </c>
      <c r="W98" s="649"/>
      <c r="X98" s="649"/>
      <c r="Y98" s="649">
        <v>43568577</v>
      </c>
      <c r="Z98" s="649">
        <v>239119</v>
      </c>
      <c r="AA98" s="649"/>
      <c r="AB98" s="649"/>
      <c r="AC98" s="649">
        <v>239119</v>
      </c>
      <c r="AD98" s="649">
        <v>51132</v>
      </c>
      <c r="AE98" s="649"/>
      <c r="AF98" s="649"/>
      <c r="AG98" s="649">
        <v>51132</v>
      </c>
      <c r="AH98" s="649">
        <v>3327534</v>
      </c>
      <c r="AI98" s="649"/>
      <c r="AJ98" s="649"/>
      <c r="AK98" s="649">
        <v>3327534</v>
      </c>
      <c r="AL98" s="649">
        <v>843086</v>
      </c>
      <c r="AM98" s="649"/>
      <c r="AN98" s="649"/>
      <c r="AO98" s="649">
        <v>843086</v>
      </c>
      <c r="AP98" s="649"/>
      <c r="AQ98" s="649"/>
      <c r="AR98" s="649"/>
      <c r="AS98" s="649">
        <v>0</v>
      </c>
      <c r="AT98" s="649"/>
      <c r="AU98" s="649"/>
      <c r="AV98" s="649"/>
      <c r="AW98" s="649">
        <v>0</v>
      </c>
      <c r="AX98" s="650">
        <v>2154814</v>
      </c>
      <c r="AY98" s="650">
        <v>10004690</v>
      </c>
      <c r="AZ98" s="650">
        <v>3407870</v>
      </c>
      <c r="BA98" s="650">
        <v>43568577</v>
      </c>
      <c r="BB98" s="650">
        <v>239119</v>
      </c>
      <c r="BC98" s="650">
        <v>51132</v>
      </c>
      <c r="BD98" s="650">
        <v>3327534</v>
      </c>
      <c r="BE98" s="650">
        <v>843086</v>
      </c>
      <c r="BF98" s="651">
        <v>0.21383495247136364</v>
      </c>
      <c r="BG98" s="651">
        <v>0.253366607223247</v>
      </c>
      <c r="BH98" s="651">
        <v>0.25071628779138311</v>
      </c>
      <c r="BI98" s="651">
        <v>0.6323052229104984</v>
      </c>
      <c r="BJ98" s="651">
        <v>0.22963086446454287</v>
      </c>
      <c r="BK98" s="651">
        <v>0.25884256423224172</v>
      </c>
      <c r="BL98"/>
      <c r="BM98" s="149">
        <v>6.7042967173986362E-2</v>
      </c>
      <c r="BN98" s="149">
        <v>0.93295703282601361</v>
      </c>
      <c r="BO98" s="653">
        <v>0</v>
      </c>
      <c r="BP98" s="653">
        <v>0</v>
      </c>
      <c r="BQ98"/>
      <c r="BR98" s="654">
        <v>0.33815251496801235</v>
      </c>
      <c r="BS98" s="654">
        <v>0.22842913881438112</v>
      </c>
      <c r="BT98" s="654">
        <v>0.24591920797465536</v>
      </c>
      <c r="BU98" s="654">
        <v>0.4472184333244526</v>
      </c>
      <c r="BV98" s="654">
        <v>0.21299744926942837</v>
      </c>
      <c r="BW98" s="654">
        <v>0.25328291000389452</v>
      </c>
      <c r="BX98" s="655">
        <v>-0.12431756249664871</v>
      </c>
      <c r="BY98" s="656">
        <v>2.4937468408865876E-2</v>
      </c>
      <c r="BZ98" s="656">
        <v>4.7970798167277506E-3</v>
      </c>
      <c r="CA98" s="656">
        <v>0.1850867895860458</v>
      </c>
      <c r="CB98" s="656">
        <v>1.6633415195114493E-2</v>
      </c>
      <c r="CC98" s="657">
        <v>5.5596542283471995E-3</v>
      </c>
      <c r="CD98"/>
      <c r="CE98" s="658">
        <v>49</v>
      </c>
      <c r="CF98" s="658">
        <v>0</v>
      </c>
      <c r="CG98" s="658">
        <v>0</v>
      </c>
      <c r="CH98" s="658">
        <v>49</v>
      </c>
      <c r="CI98" s="658">
        <v>13</v>
      </c>
      <c r="CJ98" s="658">
        <v>0</v>
      </c>
      <c r="CK98" s="658">
        <v>0</v>
      </c>
      <c r="CL98" s="658">
        <v>13</v>
      </c>
      <c r="CM98" s="590"/>
      <c r="CN98" s="659">
        <v>3401314</v>
      </c>
      <c r="CO98" s="660" t="s">
        <v>433</v>
      </c>
      <c r="CP98" s="660">
        <v>0</v>
      </c>
      <c r="CQ98" s="660">
        <v>0</v>
      </c>
      <c r="CR98" s="660">
        <v>0</v>
      </c>
      <c r="CS98" s="660">
        <v>0</v>
      </c>
      <c r="CT98" s="660">
        <v>0</v>
      </c>
      <c r="CU98" s="590"/>
      <c r="CV98" s="661">
        <v>3401314</v>
      </c>
      <c r="CW98" s="662" t="s">
        <v>433</v>
      </c>
      <c r="CX98" s="662">
        <v>0</v>
      </c>
      <c r="CY98" s="662">
        <v>0</v>
      </c>
      <c r="CZ98" s="662">
        <v>0</v>
      </c>
      <c r="DA98" s="662">
        <v>0</v>
      </c>
      <c r="DB98" s="662">
        <v>0</v>
      </c>
      <c r="DD98" s="63">
        <v>0</v>
      </c>
      <c r="DE98" s="63">
        <v>0</v>
      </c>
      <c r="DF98" s="63">
        <v>0</v>
      </c>
      <c r="DH98" s="113">
        <v>8.4269077802510625E-2</v>
      </c>
      <c r="DI98" s="63">
        <v>0</v>
      </c>
      <c r="DJ98" s="36">
        <v>1.0572919999999999</v>
      </c>
      <c r="DK98" s="63">
        <v>0</v>
      </c>
      <c r="DM98" s="63">
        <v>63596822</v>
      </c>
      <c r="DO98" s="63">
        <v>63596828</v>
      </c>
      <c r="DT98" s="63"/>
      <c r="DU98" s="593"/>
    </row>
    <row r="99" spans="1:130">
      <c r="A99" s="409"/>
      <c r="B99" s="102">
        <v>3401315</v>
      </c>
      <c r="C99" s="642">
        <v>1558537282</v>
      </c>
      <c r="D99" s="643"/>
      <c r="E99" s="644" t="s">
        <v>434</v>
      </c>
      <c r="F99" s="645"/>
      <c r="G99" s="646"/>
      <c r="H99" s="647">
        <v>43008</v>
      </c>
      <c r="I99" s="648">
        <v>12</v>
      </c>
      <c r="J99" s="649">
        <v>7368365</v>
      </c>
      <c r="K99" s="649"/>
      <c r="L99" s="649"/>
      <c r="M99" s="649">
        <v>7368365</v>
      </c>
      <c r="N99" s="649">
        <v>21797851</v>
      </c>
      <c r="O99" s="649"/>
      <c r="P99" s="649"/>
      <c r="Q99" s="649">
        <v>21797851</v>
      </c>
      <c r="R99" s="649">
        <v>30182180</v>
      </c>
      <c r="S99" s="649"/>
      <c r="T99" s="649"/>
      <c r="U99" s="649">
        <v>30182180</v>
      </c>
      <c r="V99" s="649">
        <v>80898052</v>
      </c>
      <c r="W99" s="649"/>
      <c r="X99" s="649"/>
      <c r="Y99" s="649">
        <v>80898052</v>
      </c>
      <c r="Z99" s="649">
        <v>7004619</v>
      </c>
      <c r="AA99" s="649"/>
      <c r="AB99" s="649"/>
      <c r="AC99" s="649">
        <v>7004619</v>
      </c>
      <c r="AD99" s="649">
        <v>2623201</v>
      </c>
      <c r="AE99" s="649"/>
      <c r="AF99" s="649"/>
      <c r="AG99" s="649">
        <v>2623201</v>
      </c>
      <c r="AH99" s="649">
        <v>11355376</v>
      </c>
      <c r="AI99" s="649"/>
      <c r="AJ99" s="649"/>
      <c r="AK99" s="649">
        <v>11355376</v>
      </c>
      <c r="AL99" s="649">
        <v>2281110</v>
      </c>
      <c r="AM99" s="649"/>
      <c r="AN99" s="649"/>
      <c r="AO99" s="649">
        <v>2281110</v>
      </c>
      <c r="AP99" s="649"/>
      <c r="AQ99" s="649"/>
      <c r="AR99" s="649"/>
      <c r="AS99" s="649">
        <v>0</v>
      </c>
      <c r="AT99" s="649"/>
      <c r="AU99" s="649"/>
      <c r="AV99" s="649"/>
      <c r="AW99" s="649">
        <v>0</v>
      </c>
      <c r="AX99" s="650">
        <v>7368365</v>
      </c>
      <c r="AY99" s="650">
        <v>21797851</v>
      </c>
      <c r="AZ99" s="650">
        <v>30182180</v>
      </c>
      <c r="BA99" s="650">
        <v>80898052</v>
      </c>
      <c r="BB99" s="650">
        <v>7004619</v>
      </c>
      <c r="BC99" s="650">
        <v>2623201</v>
      </c>
      <c r="BD99" s="650">
        <v>11355376</v>
      </c>
      <c r="BE99" s="650">
        <v>2281110</v>
      </c>
      <c r="BF99" s="651">
        <v>0.37449588621451074</v>
      </c>
      <c r="BG99" s="651">
        <v>0.20088370477560585</v>
      </c>
      <c r="BH99" s="651">
        <v>0.26711940825691943</v>
      </c>
      <c r="BI99" s="651">
        <v>0.24412964868674164</v>
      </c>
      <c r="BJ99" s="651">
        <v>0.269448404023375</v>
      </c>
      <c r="BK99" s="651">
        <v>0.26256891505232</v>
      </c>
      <c r="BL99"/>
      <c r="BM99" s="149">
        <v>0.38151529997693356</v>
      </c>
      <c r="BN99" s="149">
        <v>0.61848470002306644</v>
      </c>
      <c r="BO99" s="653">
        <v>0</v>
      </c>
      <c r="BP99" s="653">
        <v>0</v>
      </c>
      <c r="BQ99"/>
      <c r="BR99" s="654">
        <v>0.34844989974295915</v>
      </c>
      <c r="BS99" s="654">
        <v>0.21312898900868463</v>
      </c>
      <c r="BT99" s="654">
        <v>0.26955050436836214</v>
      </c>
      <c r="BU99" s="654">
        <v>0.26986182226104272</v>
      </c>
      <c r="BV99" s="654">
        <v>0.20792656661736408</v>
      </c>
      <c r="BW99" s="654">
        <v>0.22763343354046439</v>
      </c>
      <c r="BX99" s="655">
        <v>2.6045986471551597E-2</v>
      </c>
      <c r="BY99" s="656">
        <v>-1.2245284233078774E-2</v>
      </c>
      <c r="BZ99" s="656">
        <v>-2.4310961114427099E-3</v>
      </c>
      <c r="CA99" s="656">
        <v>-2.5732173574301076E-2</v>
      </c>
      <c r="CB99" s="656">
        <v>6.1521837406010915E-2</v>
      </c>
      <c r="CC99" s="657">
        <v>3.4935481511855604E-2</v>
      </c>
      <c r="CD99"/>
      <c r="CE99" s="658">
        <v>1075</v>
      </c>
      <c r="CF99" s="658">
        <v>0</v>
      </c>
      <c r="CG99" s="658">
        <v>0</v>
      </c>
      <c r="CH99" s="658">
        <v>1075</v>
      </c>
      <c r="CI99" s="658">
        <v>425</v>
      </c>
      <c r="CJ99" s="658">
        <v>0</v>
      </c>
      <c r="CK99" s="658">
        <v>0</v>
      </c>
      <c r="CL99" s="658">
        <v>425</v>
      </c>
      <c r="CM99" s="590"/>
      <c r="CN99" s="659">
        <v>3401315</v>
      </c>
      <c r="CO99" s="660" t="s">
        <v>434</v>
      </c>
      <c r="CP99" s="660">
        <v>0</v>
      </c>
      <c r="CQ99" s="660">
        <v>0</v>
      </c>
      <c r="CR99" s="660">
        <v>0</v>
      </c>
      <c r="CS99" s="660">
        <v>0</v>
      </c>
      <c r="CT99" s="660">
        <v>0</v>
      </c>
      <c r="CU99" s="590"/>
      <c r="CV99" s="661">
        <v>3401315</v>
      </c>
      <c r="CW99" s="662" t="s">
        <v>434</v>
      </c>
      <c r="CX99" s="662">
        <v>0</v>
      </c>
      <c r="CY99" s="662">
        <v>0</v>
      </c>
      <c r="CZ99" s="662">
        <v>0</v>
      </c>
      <c r="DA99" s="662">
        <v>0</v>
      </c>
      <c r="DB99" s="662">
        <v>0</v>
      </c>
      <c r="DD99" s="63">
        <v>0</v>
      </c>
      <c r="DE99" s="63">
        <v>0</v>
      </c>
      <c r="DF99" s="63">
        <v>0</v>
      </c>
      <c r="DH99" s="113">
        <v>0.10464838942150766</v>
      </c>
      <c r="DI99" s="63">
        <v>0</v>
      </c>
      <c r="DJ99" s="36">
        <v>1.0572919999999999</v>
      </c>
      <c r="DK99" s="63">
        <v>0</v>
      </c>
      <c r="DM99" s="63">
        <v>163510754</v>
      </c>
      <c r="DO99" s="63">
        <v>163510760</v>
      </c>
      <c r="DT99" s="63"/>
      <c r="DU99" s="593"/>
    </row>
    <row r="100" spans="1:130">
      <c r="A100" s="409"/>
      <c r="B100" s="102">
        <v>3401316</v>
      </c>
      <c r="C100" s="642">
        <v>1699778381</v>
      </c>
      <c r="D100" s="643"/>
      <c r="E100" s="644" t="s">
        <v>435</v>
      </c>
      <c r="F100" s="645"/>
      <c r="G100" s="646"/>
      <c r="H100" s="647">
        <v>43008</v>
      </c>
      <c r="I100" s="648">
        <v>12</v>
      </c>
      <c r="J100" s="649">
        <v>3279787</v>
      </c>
      <c r="K100" s="649"/>
      <c r="L100" s="649"/>
      <c r="M100" s="649">
        <v>3279787</v>
      </c>
      <c r="N100" s="649">
        <v>10905928</v>
      </c>
      <c r="O100" s="649"/>
      <c r="P100" s="649"/>
      <c r="Q100" s="649">
        <v>10905928</v>
      </c>
      <c r="R100" s="649">
        <v>3581998</v>
      </c>
      <c r="S100" s="649"/>
      <c r="T100" s="649"/>
      <c r="U100" s="649">
        <v>3581998</v>
      </c>
      <c r="V100" s="649">
        <v>24188041</v>
      </c>
      <c r="W100" s="649"/>
      <c r="X100" s="649"/>
      <c r="Y100" s="649">
        <v>24188041</v>
      </c>
      <c r="Z100" s="649">
        <v>99911</v>
      </c>
      <c r="AA100" s="649"/>
      <c r="AB100" s="649"/>
      <c r="AC100" s="649">
        <v>99911</v>
      </c>
      <c r="AD100" s="649">
        <v>55303</v>
      </c>
      <c r="AE100" s="649"/>
      <c r="AF100" s="649"/>
      <c r="AG100" s="649">
        <v>55303</v>
      </c>
      <c r="AH100" s="649">
        <v>1094981</v>
      </c>
      <c r="AI100" s="649"/>
      <c r="AJ100" s="649"/>
      <c r="AK100" s="649">
        <v>1094981</v>
      </c>
      <c r="AL100" s="649">
        <v>426446</v>
      </c>
      <c r="AM100" s="649"/>
      <c r="AN100" s="649"/>
      <c r="AO100" s="649">
        <v>426446</v>
      </c>
      <c r="AP100" s="649"/>
      <c r="AQ100" s="649"/>
      <c r="AR100" s="649"/>
      <c r="AS100" s="649">
        <v>0</v>
      </c>
      <c r="AT100" s="649"/>
      <c r="AU100" s="649"/>
      <c r="AV100" s="649"/>
      <c r="AW100" s="649">
        <v>0</v>
      </c>
      <c r="AX100" s="650">
        <v>3279787</v>
      </c>
      <c r="AY100" s="650">
        <v>10905928</v>
      </c>
      <c r="AZ100" s="650">
        <v>3581998</v>
      </c>
      <c r="BA100" s="650">
        <v>24188041</v>
      </c>
      <c r="BB100" s="650">
        <v>99911</v>
      </c>
      <c r="BC100" s="650">
        <v>55303</v>
      </c>
      <c r="BD100" s="650">
        <v>1094981</v>
      </c>
      <c r="BE100" s="650">
        <v>426446</v>
      </c>
      <c r="BF100" s="651">
        <v>0.55352263514527933</v>
      </c>
      <c r="BG100" s="651">
        <v>0.38945515949591819</v>
      </c>
      <c r="BH100" s="651">
        <v>0.40317367594728226</v>
      </c>
      <c r="BI100" s="651">
        <v>0.91563060615890912</v>
      </c>
      <c r="BJ100" s="651">
        <v>0.45088099528192466</v>
      </c>
      <c r="BK100" s="651">
        <v>0.51082805465271408</v>
      </c>
      <c r="BL100"/>
      <c r="BM100" s="149">
        <v>8.3615088225546738E-2</v>
      </c>
      <c r="BN100" s="149">
        <v>0.91638491177445325</v>
      </c>
      <c r="BO100" s="653">
        <v>0</v>
      </c>
      <c r="BP100" s="653">
        <v>0</v>
      </c>
      <c r="BQ100"/>
      <c r="BR100" s="654">
        <v>0.99346786139238974</v>
      </c>
      <c r="BS100" s="654">
        <v>0.37355792799172066</v>
      </c>
      <c r="BT100" s="654">
        <v>0.4064749639284061</v>
      </c>
      <c r="BU100" s="654">
        <v>1</v>
      </c>
      <c r="BV100" s="654">
        <v>0.41826310129173577</v>
      </c>
      <c r="BW100" s="654">
        <v>0.50992279387966144</v>
      </c>
      <c r="BX100" s="655">
        <v>-0.43994522624711041</v>
      </c>
      <c r="BY100" s="656">
        <v>1.5897231504197529E-2</v>
      </c>
      <c r="BZ100" s="656">
        <v>-3.3012879811238349E-3</v>
      </c>
      <c r="CA100" s="656">
        <v>-8.4369393841090878E-2</v>
      </c>
      <c r="CB100" s="656">
        <v>3.2617893990188884E-2</v>
      </c>
      <c r="CC100" s="657">
        <v>9.0526077305264074E-4</v>
      </c>
      <c r="CD100"/>
      <c r="CE100" s="658">
        <v>28</v>
      </c>
      <c r="CF100" s="658">
        <v>0</v>
      </c>
      <c r="CG100" s="658">
        <v>0</v>
      </c>
      <c r="CH100" s="658">
        <v>28</v>
      </c>
      <c r="CI100" s="658">
        <v>9</v>
      </c>
      <c r="CJ100" s="658">
        <v>0</v>
      </c>
      <c r="CK100" s="658">
        <v>0</v>
      </c>
      <c r="CL100" s="658">
        <v>9</v>
      </c>
      <c r="CM100" s="590"/>
      <c r="CN100" s="659">
        <v>3401316</v>
      </c>
      <c r="CO100" s="660" t="s">
        <v>435</v>
      </c>
      <c r="CP100" s="660">
        <v>0</v>
      </c>
      <c r="CQ100" s="660">
        <v>0</v>
      </c>
      <c r="CR100" s="660">
        <v>0</v>
      </c>
      <c r="CS100" s="660">
        <v>0</v>
      </c>
      <c r="CT100" s="660">
        <v>0</v>
      </c>
      <c r="CU100" s="590"/>
      <c r="CV100" s="661">
        <v>3401316</v>
      </c>
      <c r="CW100" s="662" t="s">
        <v>435</v>
      </c>
      <c r="CX100" s="662">
        <v>0</v>
      </c>
      <c r="CY100" s="662">
        <v>0</v>
      </c>
      <c r="CZ100" s="662">
        <v>0</v>
      </c>
      <c r="DA100" s="662">
        <v>0</v>
      </c>
      <c r="DB100" s="662">
        <v>0</v>
      </c>
      <c r="DD100" s="63">
        <v>0</v>
      </c>
      <c r="DE100" s="63">
        <v>0</v>
      </c>
      <c r="DF100" s="63">
        <v>0</v>
      </c>
      <c r="DH100" s="113">
        <v>3.9102220370426065E-2</v>
      </c>
      <c r="DI100" s="63">
        <v>0</v>
      </c>
      <c r="DJ100" s="36">
        <v>1.0572919999999999</v>
      </c>
      <c r="DK100" s="63">
        <v>0</v>
      </c>
      <c r="DM100" s="63">
        <v>43632395</v>
      </c>
      <c r="DO100" s="63">
        <v>43632401</v>
      </c>
      <c r="DT100" s="63"/>
      <c r="DU100" s="593"/>
    </row>
    <row r="101" spans="1:130">
      <c r="A101" s="409"/>
      <c r="B101" s="675" t="s">
        <v>642</v>
      </c>
      <c r="C101" s="642">
        <v>1811284524</v>
      </c>
      <c r="D101" s="643"/>
      <c r="E101" s="644" t="s">
        <v>177</v>
      </c>
      <c r="F101" s="645"/>
      <c r="G101" s="646"/>
      <c r="H101" s="647">
        <v>42765</v>
      </c>
      <c r="I101" s="648">
        <v>4</v>
      </c>
      <c r="J101" s="649">
        <v>975443</v>
      </c>
      <c r="K101" s="649"/>
      <c r="L101" s="649"/>
      <c r="M101" s="649">
        <v>975443</v>
      </c>
      <c r="N101" s="649">
        <v>3004905</v>
      </c>
      <c r="O101" s="649"/>
      <c r="P101" s="649"/>
      <c r="Q101" s="649">
        <v>3004905</v>
      </c>
      <c r="R101" s="649">
        <v>807502</v>
      </c>
      <c r="S101" s="649"/>
      <c r="T101" s="649"/>
      <c r="U101" s="649">
        <v>807502</v>
      </c>
      <c r="V101" s="649">
        <v>2846548</v>
      </c>
      <c r="W101" s="649"/>
      <c r="X101" s="649"/>
      <c r="Y101" s="649">
        <v>2846548</v>
      </c>
      <c r="Z101" s="649">
        <v>28156</v>
      </c>
      <c r="AA101" s="649"/>
      <c r="AB101" s="649"/>
      <c r="AC101" s="649">
        <v>28156</v>
      </c>
      <c r="AD101" s="649">
        <v>25183</v>
      </c>
      <c r="AE101" s="649"/>
      <c r="AF101" s="649"/>
      <c r="AG101" s="649">
        <v>25183</v>
      </c>
      <c r="AH101" s="649">
        <v>432706</v>
      </c>
      <c r="AI101" s="649"/>
      <c r="AJ101" s="649"/>
      <c r="AK101" s="649">
        <v>432706</v>
      </c>
      <c r="AL101" s="649">
        <v>528692</v>
      </c>
      <c r="AM101" s="649"/>
      <c r="AN101" s="649"/>
      <c r="AO101" s="649">
        <v>528692</v>
      </c>
      <c r="AP101" s="649"/>
      <c r="AQ101" s="649"/>
      <c r="AR101" s="649"/>
      <c r="AS101" s="649">
        <v>0</v>
      </c>
      <c r="AT101" s="649"/>
      <c r="AU101" s="649"/>
      <c r="AV101" s="649"/>
      <c r="AW101" s="649">
        <v>0</v>
      </c>
      <c r="AX101" s="650">
        <v>975443</v>
      </c>
      <c r="AY101" s="650">
        <v>3004905</v>
      </c>
      <c r="AZ101" s="650">
        <v>807502</v>
      </c>
      <c r="BA101" s="650">
        <v>2846548</v>
      </c>
      <c r="BB101" s="650">
        <v>28156</v>
      </c>
      <c r="BC101" s="650">
        <v>25183</v>
      </c>
      <c r="BD101" s="650">
        <v>432706</v>
      </c>
      <c r="BE101" s="650">
        <v>528692</v>
      </c>
      <c r="BF101" s="651">
        <v>0.89440971728938767</v>
      </c>
      <c r="BG101" s="651">
        <v>1</v>
      </c>
      <c r="BH101" s="651">
        <v>1</v>
      </c>
      <c r="BI101" s="651">
        <v>1</v>
      </c>
      <c r="BJ101" s="651">
        <v>1</v>
      </c>
      <c r="BK101" s="651">
        <v>1</v>
      </c>
      <c r="BL101"/>
      <c r="BM101" s="149">
        <v>6.1094210414397367E-2</v>
      </c>
      <c r="BN101" s="149">
        <v>0.93890578958560267</v>
      </c>
      <c r="BO101" s="653">
        <v>0</v>
      </c>
      <c r="BP101" s="653">
        <v>0</v>
      </c>
      <c r="BQ101"/>
      <c r="BR101" s="654">
        <v>0.51557383000431811</v>
      </c>
      <c r="BS101" s="654">
        <v>0.43373166193073637</v>
      </c>
      <c r="BT101" s="654">
        <v>0.44161423200021199</v>
      </c>
      <c r="BU101" s="654">
        <v>0.70501444281435233</v>
      </c>
      <c r="BV101" s="654">
        <v>0.51706529960925474</v>
      </c>
      <c r="BW101" s="654">
        <v>0.5542767355734054</v>
      </c>
      <c r="BX101" s="655">
        <v>0.37883588728506956</v>
      </c>
      <c r="BY101" s="656">
        <v>0.56626833806926369</v>
      </c>
      <c r="BZ101" s="656">
        <v>0.55838576799978801</v>
      </c>
      <c r="CA101" s="656">
        <v>0.29498555718564767</v>
      </c>
      <c r="CB101" s="656">
        <v>0.48293470039074526</v>
      </c>
      <c r="CC101" s="657">
        <v>0.4457232644265946</v>
      </c>
      <c r="CD101"/>
      <c r="CE101" s="658">
        <v>0</v>
      </c>
      <c r="CF101" s="658">
        <v>0</v>
      </c>
      <c r="CG101" s="658">
        <v>0</v>
      </c>
      <c r="CH101" s="658">
        <v>0</v>
      </c>
      <c r="CI101" s="658">
        <v>0</v>
      </c>
      <c r="CJ101" s="658">
        <v>0</v>
      </c>
      <c r="CK101" s="658">
        <v>0</v>
      </c>
      <c r="CL101" s="658">
        <v>0</v>
      </c>
      <c r="CM101" s="590"/>
      <c r="CN101" s="659" t="s">
        <v>642</v>
      </c>
      <c r="CO101" s="660" t="s">
        <v>177</v>
      </c>
      <c r="CP101" s="660">
        <v>0</v>
      </c>
      <c r="CQ101" s="660">
        <v>0</v>
      </c>
      <c r="CR101" s="660">
        <v>0</v>
      </c>
      <c r="CS101" s="660">
        <v>0</v>
      </c>
      <c r="CT101" s="660">
        <v>0</v>
      </c>
      <c r="CU101" s="590"/>
      <c r="CV101" s="661" t="s">
        <v>642</v>
      </c>
      <c r="CW101" s="662" t="s">
        <v>177</v>
      </c>
      <c r="CX101" s="662">
        <v>0</v>
      </c>
      <c r="CY101" s="662">
        <v>0</v>
      </c>
      <c r="CZ101" s="662">
        <v>0</v>
      </c>
      <c r="DA101" s="662">
        <v>0</v>
      </c>
      <c r="DB101" s="662">
        <v>0</v>
      </c>
      <c r="DD101" s="63">
        <v>0</v>
      </c>
      <c r="DE101" s="63">
        <v>0</v>
      </c>
      <c r="DF101" s="63">
        <v>0</v>
      </c>
      <c r="DH101" s="113">
        <v>0.17594299986189246</v>
      </c>
      <c r="DI101" s="63">
        <v>0</v>
      </c>
      <c r="DJ101" s="36">
        <v>1</v>
      </c>
      <c r="DK101" s="63">
        <v>0</v>
      </c>
      <c r="DM101" s="63">
        <v>8649135</v>
      </c>
      <c r="DO101" s="63">
        <v>8649137</v>
      </c>
      <c r="DT101" s="63"/>
      <c r="DU101" s="593"/>
    </row>
    <row r="102" spans="1:130">
      <c r="A102" s="409"/>
      <c r="B102" s="675" t="s">
        <v>642</v>
      </c>
      <c r="C102" s="642">
        <v>1396288999</v>
      </c>
      <c r="D102" s="643"/>
      <c r="E102" s="644" t="s">
        <v>177</v>
      </c>
      <c r="F102" s="645"/>
      <c r="G102" s="646"/>
      <c r="H102" s="647">
        <v>43008</v>
      </c>
      <c r="I102" s="648">
        <v>8</v>
      </c>
      <c r="J102" s="649">
        <v>3971556</v>
      </c>
      <c r="K102" s="649"/>
      <c r="L102" s="649"/>
      <c r="M102" s="649">
        <v>3971556</v>
      </c>
      <c r="N102" s="649">
        <v>4651020</v>
      </c>
      <c r="O102" s="649"/>
      <c r="P102" s="649"/>
      <c r="Q102" s="649">
        <v>4651020</v>
      </c>
      <c r="R102" s="649">
        <v>7401015</v>
      </c>
      <c r="S102" s="649"/>
      <c r="T102" s="649"/>
      <c r="U102" s="649">
        <v>7401015</v>
      </c>
      <c r="V102" s="649">
        <v>15010806</v>
      </c>
      <c r="W102" s="649"/>
      <c r="X102" s="649"/>
      <c r="Y102" s="649">
        <v>15010806</v>
      </c>
      <c r="Z102" s="649">
        <v>151663</v>
      </c>
      <c r="AA102" s="649"/>
      <c r="AB102" s="649"/>
      <c r="AC102" s="649">
        <v>151663</v>
      </c>
      <c r="AD102" s="649">
        <v>47341</v>
      </c>
      <c r="AE102" s="649"/>
      <c r="AF102" s="649"/>
      <c r="AG102" s="649">
        <v>47341</v>
      </c>
      <c r="AH102" s="649">
        <v>1620964</v>
      </c>
      <c r="AI102" s="649"/>
      <c r="AJ102" s="649"/>
      <c r="AK102" s="649">
        <v>1620964</v>
      </c>
      <c r="AL102" s="649">
        <v>519296</v>
      </c>
      <c r="AM102" s="649"/>
      <c r="AN102" s="649"/>
      <c r="AO102" s="649">
        <v>519296</v>
      </c>
      <c r="AP102" s="649"/>
      <c r="AQ102" s="649"/>
      <c r="AR102" s="649"/>
      <c r="AS102" s="649">
        <v>0</v>
      </c>
      <c r="AT102" s="649"/>
      <c r="AU102" s="649"/>
      <c r="AV102" s="649"/>
      <c r="AW102" s="649">
        <v>0</v>
      </c>
      <c r="AX102" s="650">
        <v>3971556</v>
      </c>
      <c r="AY102" s="650">
        <v>4651020</v>
      </c>
      <c r="AZ102" s="650">
        <v>7401015</v>
      </c>
      <c r="BA102" s="650">
        <v>15010806</v>
      </c>
      <c r="BB102" s="650">
        <v>151663</v>
      </c>
      <c r="BC102" s="650">
        <v>47341</v>
      </c>
      <c r="BD102" s="650">
        <v>1620964</v>
      </c>
      <c r="BE102" s="650">
        <v>519296</v>
      </c>
      <c r="BF102" s="651">
        <v>0.31214600792546632</v>
      </c>
      <c r="BG102" s="651">
        <v>0.3203624509859565</v>
      </c>
      <c r="BH102" s="651">
        <v>0.31965946586619748</v>
      </c>
      <c r="BI102" s="651">
        <v>0.53662315236491209</v>
      </c>
      <c r="BJ102" s="651">
        <v>0.30984478781485819</v>
      </c>
      <c r="BK102" s="651">
        <v>0.38473339582713961</v>
      </c>
      <c r="BL102"/>
      <c r="BM102" s="149">
        <v>8.5558326709454388E-2</v>
      </c>
      <c r="BN102" s="149">
        <v>0.9144416732905456</v>
      </c>
      <c r="BO102" s="653">
        <v>0</v>
      </c>
      <c r="BP102" s="653">
        <v>0</v>
      </c>
      <c r="BQ102"/>
      <c r="BR102" s="654">
        <v>0.51557383000431811</v>
      </c>
      <c r="BS102" s="654">
        <v>0.43373166193073637</v>
      </c>
      <c r="BT102" s="654">
        <v>0.44161423200021199</v>
      </c>
      <c r="BU102" s="654">
        <v>0.70501444281435233</v>
      </c>
      <c r="BV102" s="654">
        <v>0.51706529960925474</v>
      </c>
      <c r="BW102" s="654">
        <v>0.5542767355734054</v>
      </c>
      <c r="BX102" s="655">
        <v>-0.20342782207885179</v>
      </c>
      <c r="BY102" s="656">
        <v>-0.11336921094477986</v>
      </c>
      <c r="BZ102" s="656">
        <v>-0.12195476613401451</v>
      </c>
      <c r="CA102" s="656">
        <v>-0.16839129044944023</v>
      </c>
      <c r="CB102" s="656">
        <v>-0.20722051179439654</v>
      </c>
      <c r="CC102" s="657">
        <v>-0.16954333974626579</v>
      </c>
      <c r="CD102"/>
      <c r="CE102" s="658">
        <v>0</v>
      </c>
      <c r="CF102" s="658">
        <v>0</v>
      </c>
      <c r="CG102" s="658">
        <v>0</v>
      </c>
      <c r="CH102" s="658">
        <v>0</v>
      </c>
      <c r="CI102" s="658">
        <v>0</v>
      </c>
      <c r="CJ102" s="658">
        <v>0</v>
      </c>
      <c r="CK102" s="658">
        <v>0</v>
      </c>
      <c r="CL102" s="658">
        <v>0</v>
      </c>
      <c r="CM102" s="590"/>
      <c r="CN102" s="659" t="s">
        <v>642</v>
      </c>
      <c r="CO102" s="660" t="s">
        <v>177</v>
      </c>
      <c r="CP102" s="660">
        <v>0</v>
      </c>
      <c r="CQ102" s="660">
        <v>0</v>
      </c>
      <c r="CR102" s="660">
        <v>0</v>
      </c>
      <c r="CS102" s="660">
        <v>0</v>
      </c>
      <c r="CT102" s="660">
        <v>0</v>
      </c>
      <c r="CU102" s="590"/>
      <c r="CV102" s="661" t="s">
        <v>642</v>
      </c>
      <c r="CW102" s="662" t="s">
        <v>177</v>
      </c>
      <c r="CX102" s="662">
        <v>0</v>
      </c>
      <c r="CY102" s="662">
        <v>0</v>
      </c>
      <c r="CZ102" s="662">
        <v>0</v>
      </c>
      <c r="DA102" s="662">
        <v>0</v>
      </c>
      <c r="DB102" s="662">
        <v>0</v>
      </c>
      <c r="DD102" s="63">
        <v>0</v>
      </c>
      <c r="DE102" s="63">
        <v>0</v>
      </c>
      <c r="DF102" s="63">
        <v>0</v>
      </c>
      <c r="DH102" s="113">
        <v>0.11165206771847895</v>
      </c>
      <c r="DI102" s="63">
        <v>0</v>
      </c>
      <c r="DJ102" s="36">
        <v>1</v>
      </c>
      <c r="DK102" s="63">
        <v>0</v>
      </c>
      <c r="DM102" s="63">
        <v>33373661</v>
      </c>
      <c r="DO102" s="63">
        <v>33373665</v>
      </c>
      <c r="DT102" s="63"/>
      <c r="DU102" s="593"/>
    </row>
    <row r="103" spans="1:130">
      <c r="A103" s="409"/>
      <c r="B103" s="102">
        <v>3401317</v>
      </c>
      <c r="C103" s="642"/>
      <c r="D103" s="643"/>
      <c r="E103" s="194" t="s">
        <v>177</v>
      </c>
      <c r="F103" s="195"/>
      <c r="G103" s="196"/>
      <c r="H103" s="197"/>
      <c r="I103" s="198"/>
      <c r="J103" s="199">
        <v>4946999</v>
      </c>
      <c r="K103" s="199">
        <v>0</v>
      </c>
      <c r="L103" s="199">
        <v>0</v>
      </c>
      <c r="M103" s="199">
        <v>4946999</v>
      </c>
      <c r="N103" s="199">
        <v>7655925</v>
      </c>
      <c r="O103" s="199">
        <v>0</v>
      </c>
      <c r="P103" s="199">
        <v>0</v>
      </c>
      <c r="Q103" s="199">
        <v>7655925</v>
      </c>
      <c r="R103" s="199">
        <v>8208517</v>
      </c>
      <c r="S103" s="199">
        <v>0</v>
      </c>
      <c r="T103" s="199">
        <v>0</v>
      </c>
      <c r="U103" s="199">
        <v>8208517</v>
      </c>
      <c r="V103" s="199">
        <v>17857354</v>
      </c>
      <c r="W103" s="199">
        <v>0</v>
      </c>
      <c r="X103" s="199">
        <v>0</v>
      </c>
      <c r="Y103" s="199">
        <v>17857354</v>
      </c>
      <c r="Z103" s="199">
        <v>179819</v>
      </c>
      <c r="AA103" s="199">
        <v>0</v>
      </c>
      <c r="AB103" s="199">
        <v>0</v>
      </c>
      <c r="AC103" s="199">
        <v>179819</v>
      </c>
      <c r="AD103" s="199">
        <v>72524</v>
      </c>
      <c r="AE103" s="199">
        <v>0</v>
      </c>
      <c r="AF103" s="199">
        <v>0</v>
      </c>
      <c r="AG103" s="199">
        <v>72524</v>
      </c>
      <c r="AH103" s="199">
        <v>2053670</v>
      </c>
      <c r="AI103" s="199">
        <v>0</v>
      </c>
      <c r="AJ103" s="199">
        <v>0</v>
      </c>
      <c r="AK103" s="199">
        <v>2053670</v>
      </c>
      <c r="AL103" s="199">
        <v>1047988</v>
      </c>
      <c r="AM103" s="199">
        <v>0</v>
      </c>
      <c r="AN103" s="199">
        <v>0</v>
      </c>
      <c r="AO103" s="199">
        <v>1047988</v>
      </c>
      <c r="AP103" s="199">
        <v>0</v>
      </c>
      <c r="AQ103" s="199">
        <v>0</v>
      </c>
      <c r="AR103" s="199">
        <v>0</v>
      </c>
      <c r="AS103" s="199">
        <v>0</v>
      </c>
      <c r="AT103" s="199">
        <v>0</v>
      </c>
      <c r="AU103" s="199">
        <v>0</v>
      </c>
      <c r="AV103" s="199">
        <v>0</v>
      </c>
      <c r="AW103" s="199">
        <v>0</v>
      </c>
      <c r="AX103" s="200">
        <v>4946999</v>
      </c>
      <c r="AY103" s="200">
        <v>7655925</v>
      </c>
      <c r="AZ103" s="200">
        <v>8208517</v>
      </c>
      <c r="BA103" s="200">
        <v>17857354</v>
      </c>
      <c r="BB103" s="200">
        <v>179819</v>
      </c>
      <c r="BC103" s="200">
        <v>72524</v>
      </c>
      <c r="BD103" s="200">
        <v>2053670</v>
      </c>
      <c r="BE103" s="200">
        <v>1047988</v>
      </c>
      <c r="BF103" s="677">
        <v>0.40331666842769676</v>
      </c>
      <c r="BG103" s="677">
        <v>0.51030009689969669</v>
      </c>
      <c r="BH103" s="677">
        <v>0.50168682272444587</v>
      </c>
      <c r="BI103" s="677">
        <v>0.60266659617078211</v>
      </c>
      <c r="BJ103" s="677">
        <v>0.42872673073513579</v>
      </c>
      <c r="BK103" s="677">
        <v>0.48350289157803322</v>
      </c>
      <c r="BL103" s="678"/>
      <c r="BM103" s="679">
        <v>8.0510358457104553E-2</v>
      </c>
      <c r="BN103" s="679">
        <v>0.91948964154289548</v>
      </c>
      <c r="BO103" s="201">
        <v>0</v>
      </c>
      <c r="BP103" s="201">
        <v>0</v>
      </c>
      <c r="BQ103" s="678"/>
      <c r="BR103" s="680">
        <v>0.51557383000431811</v>
      </c>
      <c r="BS103" s="680">
        <v>0.43373166193073637</v>
      </c>
      <c r="BT103" s="680">
        <v>0.44161423200021199</v>
      </c>
      <c r="BU103" s="680">
        <v>0.70501444281435233</v>
      </c>
      <c r="BV103" s="680">
        <v>0.51706529960925474</v>
      </c>
      <c r="BW103" s="680">
        <v>0.5542767355734054</v>
      </c>
      <c r="BX103" s="202">
        <v>-0.11225716157662136</v>
      </c>
      <c r="BY103" s="203">
        <v>7.6568434968960319E-2</v>
      </c>
      <c r="BZ103" s="203">
        <v>6.0072590724233876E-2</v>
      </c>
      <c r="CA103" s="203">
        <v>-0.10234784664357022</v>
      </c>
      <c r="CB103" s="203">
        <v>-8.833856887411895E-2</v>
      </c>
      <c r="CC103" s="204">
        <v>-7.0773843995372177E-2</v>
      </c>
      <c r="CD103" s="678"/>
      <c r="CE103" s="681">
        <v>43</v>
      </c>
      <c r="CF103" s="681">
        <v>0</v>
      </c>
      <c r="CG103" s="681">
        <v>0</v>
      </c>
      <c r="CH103" s="681">
        <v>43</v>
      </c>
      <c r="CI103" s="681">
        <v>13</v>
      </c>
      <c r="CJ103" s="681">
        <v>0</v>
      </c>
      <c r="CK103" s="681">
        <v>0</v>
      </c>
      <c r="CL103" s="681">
        <v>13</v>
      </c>
      <c r="CM103" s="678"/>
      <c r="CN103" s="665">
        <v>3401317</v>
      </c>
      <c r="CO103" s="666" t="s">
        <v>177</v>
      </c>
      <c r="CP103" s="666">
        <v>0</v>
      </c>
      <c r="CQ103" s="666">
        <v>0</v>
      </c>
      <c r="CR103" s="666">
        <v>0</v>
      </c>
      <c r="CS103" s="666">
        <v>0</v>
      </c>
      <c r="CT103" s="666">
        <v>0</v>
      </c>
      <c r="CU103" s="678"/>
      <c r="CV103" s="667">
        <v>3401317</v>
      </c>
      <c r="CW103" s="668" t="s">
        <v>177</v>
      </c>
      <c r="CX103" s="668">
        <v>0</v>
      </c>
      <c r="CY103" s="668">
        <v>0</v>
      </c>
      <c r="CZ103" s="668">
        <v>0</v>
      </c>
      <c r="DA103" s="668">
        <v>0</v>
      </c>
      <c r="DB103" s="668">
        <v>0</v>
      </c>
      <c r="DC103" s="669"/>
      <c r="DD103" s="669">
        <v>0</v>
      </c>
      <c r="DE103" s="669">
        <v>0</v>
      </c>
      <c r="DF103" s="669">
        <v>0</v>
      </c>
      <c r="DG103" s="669"/>
      <c r="DH103" s="670">
        <v>0.13688587597187798</v>
      </c>
      <c r="DI103" s="669">
        <v>0</v>
      </c>
      <c r="DJ103" s="671">
        <v>1.0684210000000001</v>
      </c>
      <c r="DK103" s="669">
        <v>0</v>
      </c>
      <c r="DL103" s="672"/>
      <c r="DM103" s="669">
        <v>42022796</v>
      </c>
      <c r="DN103" s="673"/>
      <c r="DO103" s="669">
        <v>42022796</v>
      </c>
      <c r="DT103" s="63"/>
      <c r="DU103" s="593"/>
    </row>
    <row r="104" spans="1:130">
      <c r="A104" s="409"/>
      <c r="B104" s="102">
        <v>3401318</v>
      </c>
      <c r="C104" s="642">
        <v>1477541183</v>
      </c>
      <c r="D104" s="643"/>
      <c r="E104" s="644" t="s">
        <v>643</v>
      </c>
      <c r="F104" s="645"/>
      <c r="G104" s="646"/>
      <c r="H104" s="647">
        <v>43008</v>
      </c>
      <c r="I104" s="648">
        <v>12</v>
      </c>
      <c r="J104" s="649">
        <v>16082255</v>
      </c>
      <c r="K104" s="649"/>
      <c r="L104" s="649"/>
      <c r="M104" s="649">
        <v>16082255</v>
      </c>
      <c r="N104" s="649">
        <v>23282489</v>
      </c>
      <c r="O104" s="649"/>
      <c r="P104" s="649"/>
      <c r="Q104" s="649">
        <v>23282489</v>
      </c>
      <c r="R104" s="649">
        <v>36978845</v>
      </c>
      <c r="S104" s="649"/>
      <c r="T104" s="649"/>
      <c r="U104" s="649">
        <v>36978845</v>
      </c>
      <c r="V104" s="649">
        <v>90037609</v>
      </c>
      <c r="W104" s="649"/>
      <c r="X104" s="649"/>
      <c r="Y104" s="649">
        <v>90037609</v>
      </c>
      <c r="Z104" s="649">
        <v>5321635</v>
      </c>
      <c r="AA104" s="649"/>
      <c r="AB104" s="649"/>
      <c r="AC104" s="649">
        <v>5321635</v>
      </c>
      <c r="AD104" s="649">
        <v>3254319</v>
      </c>
      <c r="AE104" s="649"/>
      <c r="AF104" s="649"/>
      <c r="AG104" s="649">
        <v>3254319</v>
      </c>
      <c r="AH104" s="649">
        <v>13075624</v>
      </c>
      <c r="AI104" s="649"/>
      <c r="AJ104" s="649"/>
      <c r="AK104" s="649">
        <v>13075624</v>
      </c>
      <c r="AL104" s="649">
        <v>3390625</v>
      </c>
      <c r="AM104" s="649"/>
      <c r="AN104" s="649"/>
      <c r="AO104" s="649">
        <v>3390625</v>
      </c>
      <c r="AP104" s="649"/>
      <c r="AQ104" s="649"/>
      <c r="AR104" s="649"/>
      <c r="AS104" s="649">
        <v>0</v>
      </c>
      <c r="AT104" s="649"/>
      <c r="AU104" s="649"/>
      <c r="AV104" s="649"/>
      <c r="AW104" s="649">
        <v>0</v>
      </c>
      <c r="AX104" s="650">
        <v>16082255</v>
      </c>
      <c r="AY104" s="650">
        <v>23282489</v>
      </c>
      <c r="AZ104" s="650">
        <v>36978845</v>
      </c>
      <c r="BA104" s="650">
        <v>90037609</v>
      </c>
      <c r="BB104" s="650">
        <v>5321635</v>
      </c>
      <c r="BC104" s="650">
        <v>3254319</v>
      </c>
      <c r="BD104" s="650">
        <v>13075624</v>
      </c>
      <c r="BE104" s="650">
        <v>3390625</v>
      </c>
      <c r="BF104" s="651">
        <v>0.61152615690478584</v>
      </c>
      <c r="BG104" s="651">
        <v>0.25930884828135164</v>
      </c>
      <c r="BH104" s="651">
        <v>0.36119206670950277</v>
      </c>
      <c r="BI104" s="651">
        <v>0.43490419995540691</v>
      </c>
      <c r="BJ104" s="651">
        <v>0.25858626476853691</v>
      </c>
      <c r="BK104" s="651">
        <v>0.3099184614302018</v>
      </c>
      <c r="BL104"/>
      <c r="BM104" s="149">
        <v>0.28926238414102884</v>
      </c>
      <c r="BN104" s="149">
        <v>0.71073761585897122</v>
      </c>
      <c r="BO104" s="653">
        <v>0</v>
      </c>
      <c r="BP104" s="653">
        <v>0</v>
      </c>
      <c r="BQ104"/>
      <c r="BR104" s="654">
        <v>0.5320408715841265</v>
      </c>
      <c r="BS104" s="654">
        <v>0.25934815928293792</v>
      </c>
      <c r="BT104" s="654">
        <v>0.35886658486743062</v>
      </c>
      <c r="BU104" s="654">
        <v>0.50347242240459456</v>
      </c>
      <c r="BV104" s="654">
        <v>0.24292575707326255</v>
      </c>
      <c r="BW104" s="654">
        <v>0.31952474574431594</v>
      </c>
      <c r="BX104" s="655">
        <v>7.9485285320659349E-2</v>
      </c>
      <c r="BY104" s="656">
        <v>-3.9311001586272987E-5</v>
      </c>
      <c r="BZ104" s="656">
        <v>2.3254818420721524E-3</v>
      </c>
      <c r="CA104" s="656">
        <v>-6.8568222449187644E-2</v>
      </c>
      <c r="CB104" s="656">
        <v>1.5660507695274356E-2</v>
      </c>
      <c r="CC104" s="657">
        <v>-9.6062843141141441E-3</v>
      </c>
      <c r="CD104"/>
      <c r="CE104" s="658">
        <v>1257</v>
      </c>
      <c r="CF104" s="658">
        <v>0</v>
      </c>
      <c r="CG104" s="658">
        <v>0</v>
      </c>
      <c r="CH104" s="658">
        <v>1257</v>
      </c>
      <c r="CI104" s="658">
        <v>497</v>
      </c>
      <c r="CJ104" s="658">
        <v>0</v>
      </c>
      <c r="CK104" s="658">
        <v>0</v>
      </c>
      <c r="CL104" s="658">
        <v>497</v>
      </c>
      <c r="CM104" s="590"/>
      <c r="CN104" s="659">
        <v>3401318</v>
      </c>
      <c r="CO104" s="660" t="s">
        <v>643</v>
      </c>
      <c r="CP104" s="660">
        <v>0</v>
      </c>
      <c r="CQ104" s="660">
        <v>0</v>
      </c>
      <c r="CR104" s="660">
        <v>0</v>
      </c>
      <c r="CS104" s="660">
        <v>0</v>
      </c>
      <c r="CT104" s="660">
        <v>0</v>
      </c>
      <c r="CU104" s="590"/>
      <c r="CV104" s="661">
        <v>3401318</v>
      </c>
      <c r="CW104" s="662" t="s">
        <v>643</v>
      </c>
      <c r="CX104" s="662">
        <v>0</v>
      </c>
      <c r="CY104" s="662">
        <v>0</v>
      </c>
      <c r="CZ104" s="662">
        <v>0</v>
      </c>
      <c r="DA104" s="662">
        <v>0</v>
      </c>
      <c r="DB104" s="662">
        <v>0</v>
      </c>
      <c r="DD104" s="63">
        <v>0</v>
      </c>
      <c r="DE104" s="63">
        <v>0</v>
      </c>
      <c r="DF104" s="63">
        <v>0</v>
      </c>
      <c r="DH104" s="113">
        <v>0.14562983364879931</v>
      </c>
      <c r="DI104" s="63">
        <v>0</v>
      </c>
      <c r="DJ104" s="36">
        <v>1.0572919999999999</v>
      </c>
      <c r="DK104" s="63">
        <v>0</v>
      </c>
      <c r="DM104" s="63">
        <v>191423401</v>
      </c>
      <c r="DO104" s="63">
        <v>191423407</v>
      </c>
      <c r="DT104" s="63"/>
      <c r="DU104" s="593"/>
    </row>
    <row r="105" spans="1:130">
      <c r="A105" s="409"/>
      <c r="B105" s="102">
        <v>3401319</v>
      </c>
      <c r="C105" s="642">
        <v>1376613703</v>
      </c>
      <c r="D105" s="643"/>
      <c r="E105" s="644" t="s">
        <v>436</v>
      </c>
      <c r="F105" s="645"/>
      <c r="G105" s="646"/>
      <c r="H105" s="647">
        <v>43008</v>
      </c>
      <c r="I105" s="648">
        <v>12</v>
      </c>
      <c r="J105" s="649">
        <v>12926517</v>
      </c>
      <c r="K105" s="649"/>
      <c r="L105" s="649"/>
      <c r="M105" s="649">
        <v>12926517</v>
      </c>
      <c r="N105" s="649">
        <v>37110468</v>
      </c>
      <c r="O105" s="649"/>
      <c r="P105" s="649"/>
      <c r="Q105" s="649">
        <v>37110468</v>
      </c>
      <c r="R105" s="649">
        <v>24868520</v>
      </c>
      <c r="S105" s="649"/>
      <c r="T105" s="649"/>
      <c r="U105" s="649">
        <v>24868520</v>
      </c>
      <c r="V105" s="649">
        <v>132870928</v>
      </c>
      <c r="W105" s="649"/>
      <c r="X105" s="649"/>
      <c r="Y105" s="649">
        <v>132870928</v>
      </c>
      <c r="Z105" s="649">
        <v>2239781</v>
      </c>
      <c r="AA105" s="649"/>
      <c r="AB105" s="649"/>
      <c r="AC105" s="649">
        <v>2239781</v>
      </c>
      <c r="AD105" s="649">
        <v>926093</v>
      </c>
      <c r="AE105" s="649"/>
      <c r="AF105" s="649"/>
      <c r="AG105" s="649">
        <v>926093</v>
      </c>
      <c r="AH105" s="649">
        <v>12594509</v>
      </c>
      <c r="AI105" s="649"/>
      <c r="AJ105" s="649"/>
      <c r="AK105" s="649">
        <v>12594509</v>
      </c>
      <c r="AL105" s="649">
        <v>3328832</v>
      </c>
      <c r="AM105" s="649"/>
      <c r="AN105" s="649"/>
      <c r="AO105" s="649">
        <v>3328832</v>
      </c>
      <c r="AP105" s="649"/>
      <c r="AQ105" s="649"/>
      <c r="AR105" s="649"/>
      <c r="AS105" s="649">
        <v>0</v>
      </c>
      <c r="AT105" s="649"/>
      <c r="AU105" s="649"/>
      <c r="AV105" s="649"/>
      <c r="AW105" s="649">
        <v>0</v>
      </c>
      <c r="AX105" s="650">
        <v>12926517</v>
      </c>
      <c r="AY105" s="650">
        <v>37110468</v>
      </c>
      <c r="AZ105" s="650">
        <v>24868520</v>
      </c>
      <c r="BA105" s="650">
        <v>132870928</v>
      </c>
      <c r="BB105" s="650">
        <v>2239781</v>
      </c>
      <c r="BC105" s="650">
        <v>926093</v>
      </c>
      <c r="BD105" s="650">
        <v>12594509</v>
      </c>
      <c r="BE105" s="650">
        <v>3328832</v>
      </c>
      <c r="BF105" s="651">
        <v>0.41347479954513411</v>
      </c>
      <c r="BG105" s="651">
        <v>0.26430819970830144</v>
      </c>
      <c r="BH105" s="651">
        <v>0.28683037745655504</v>
      </c>
      <c r="BI105" s="651">
        <v>0.51979438261705968</v>
      </c>
      <c r="BJ105" s="651">
        <v>0.27929712359651765</v>
      </c>
      <c r="BK105" s="651">
        <v>0.31721288260118674</v>
      </c>
      <c r="BL105"/>
      <c r="BM105" s="149">
        <v>0.1509867341140021</v>
      </c>
      <c r="BN105" s="149">
        <v>0.8490132658859979</v>
      </c>
      <c r="BO105" s="653">
        <v>0</v>
      </c>
      <c r="BP105" s="653">
        <v>0</v>
      </c>
      <c r="BQ105"/>
      <c r="BR105" s="654">
        <v>0.45018961885926773</v>
      </c>
      <c r="BS105" s="654">
        <v>0.26019562350478392</v>
      </c>
      <c r="BT105" s="654">
        <v>0.2893100979958183</v>
      </c>
      <c r="BU105" s="654">
        <v>0.50967294173217614</v>
      </c>
      <c r="BV105" s="654">
        <v>0.29146989319714728</v>
      </c>
      <c r="BW105" s="654">
        <v>0.32665030115158683</v>
      </c>
      <c r="BX105" s="655">
        <v>-3.6714819314133618E-2</v>
      </c>
      <c r="BY105" s="656">
        <v>4.1125762035175151E-3</v>
      </c>
      <c r="BZ105" s="656">
        <v>-2.4797205392632637E-3</v>
      </c>
      <c r="CA105" s="656">
        <v>1.0121440884883537E-2</v>
      </c>
      <c r="CB105" s="656">
        <v>-1.2172769600629629E-2</v>
      </c>
      <c r="CC105" s="657">
        <v>-9.4374185504000896E-3</v>
      </c>
      <c r="CD105"/>
      <c r="CE105" s="658">
        <v>391</v>
      </c>
      <c r="CF105" s="658">
        <v>0</v>
      </c>
      <c r="CG105" s="658">
        <v>0</v>
      </c>
      <c r="CH105" s="658">
        <v>391</v>
      </c>
      <c r="CI105" s="658">
        <v>121</v>
      </c>
      <c r="CJ105" s="658">
        <v>0</v>
      </c>
      <c r="CK105" s="658">
        <v>0</v>
      </c>
      <c r="CL105" s="658">
        <v>121</v>
      </c>
      <c r="CM105" s="590"/>
      <c r="CN105" s="659">
        <v>3401319</v>
      </c>
      <c r="CO105" s="660" t="s">
        <v>436</v>
      </c>
      <c r="CP105" s="660">
        <v>0</v>
      </c>
      <c r="CQ105" s="660">
        <v>0</v>
      </c>
      <c r="CR105" s="660">
        <v>0</v>
      </c>
      <c r="CS105" s="660">
        <v>0</v>
      </c>
      <c r="CT105" s="660">
        <v>0</v>
      </c>
      <c r="CU105" s="590"/>
      <c r="CV105" s="661">
        <v>3401319</v>
      </c>
      <c r="CW105" s="662" t="s">
        <v>436</v>
      </c>
      <c r="CX105" s="662">
        <v>0</v>
      </c>
      <c r="CY105" s="662">
        <v>0</v>
      </c>
      <c r="CZ105" s="662">
        <v>0</v>
      </c>
      <c r="DA105" s="662">
        <v>0</v>
      </c>
      <c r="DB105" s="662">
        <v>0</v>
      </c>
      <c r="DD105" s="63">
        <v>0</v>
      </c>
      <c r="DE105" s="63">
        <v>0</v>
      </c>
      <c r="DF105" s="63">
        <v>0</v>
      </c>
      <c r="DH105" s="113">
        <v>8.9700620320929389E-2</v>
      </c>
      <c r="DI105" s="63">
        <v>0</v>
      </c>
      <c r="DJ105" s="36">
        <v>1.0572919999999999</v>
      </c>
      <c r="DK105" s="63">
        <v>0</v>
      </c>
      <c r="DM105" s="63">
        <v>226865648</v>
      </c>
      <c r="DO105" s="63">
        <v>226865654</v>
      </c>
      <c r="DT105" s="63"/>
      <c r="DU105" s="593"/>
    </row>
    <row r="106" spans="1:130">
      <c r="A106" s="409"/>
      <c r="B106" s="102">
        <v>3401320</v>
      </c>
      <c r="C106" s="642">
        <v>1356318968</v>
      </c>
      <c r="D106" s="643"/>
      <c r="E106" s="644" t="s">
        <v>437</v>
      </c>
      <c r="F106" s="645"/>
      <c r="G106" s="646"/>
      <c r="H106" s="647">
        <v>43008</v>
      </c>
      <c r="I106" s="648">
        <v>12</v>
      </c>
      <c r="J106" s="649">
        <v>2898887</v>
      </c>
      <c r="K106" s="649"/>
      <c r="L106" s="649"/>
      <c r="M106" s="649">
        <v>2898887</v>
      </c>
      <c r="N106" s="649">
        <v>7368760</v>
      </c>
      <c r="O106" s="649"/>
      <c r="P106" s="649"/>
      <c r="Q106" s="649">
        <v>7368760</v>
      </c>
      <c r="R106" s="649">
        <v>4882285</v>
      </c>
      <c r="S106" s="649"/>
      <c r="T106" s="649"/>
      <c r="U106" s="649">
        <v>4882285</v>
      </c>
      <c r="V106" s="649">
        <v>19251846</v>
      </c>
      <c r="W106" s="649"/>
      <c r="X106" s="649"/>
      <c r="Y106" s="649">
        <v>19251846</v>
      </c>
      <c r="Z106" s="649">
        <v>333641</v>
      </c>
      <c r="AA106" s="649"/>
      <c r="AB106" s="649"/>
      <c r="AC106" s="649">
        <v>333641</v>
      </c>
      <c r="AD106" s="649">
        <v>181230</v>
      </c>
      <c r="AE106" s="649"/>
      <c r="AF106" s="649"/>
      <c r="AG106" s="649">
        <v>181230</v>
      </c>
      <c r="AH106" s="649">
        <v>2202911</v>
      </c>
      <c r="AI106" s="649"/>
      <c r="AJ106" s="649"/>
      <c r="AK106" s="649">
        <v>2202911</v>
      </c>
      <c r="AL106" s="649">
        <v>838425</v>
      </c>
      <c r="AM106" s="649"/>
      <c r="AN106" s="649"/>
      <c r="AO106" s="649">
        <v>838425</v>
      </c>
      <c r="AP106" s="649"/>
      <c r="AQ106" s="649"/>
      <c r="AR106" s="649"/>
      <c r="AS106" s="649">
        <v>0</v>
      </c>
      <c r="AT106" s="649"/>
      <c r="AU106" s="649"/>
      <c r="AV106" s="649"/>
      <c r="AW106" s="649">
        <v>0</v>
      </c>
      <c r="AX106" s="650">
        <v>2898887</v>
      </c>
      <c r="AY106" s="650">
        <v>7368760</v>
      </c>
      <c r="AZ106" s="650">
        <v>4882285</v>
      </c>
      <c r="BA106" s="650">
        <v>19251846</v>
      </c>
      <c r="BB106" s="650">
        <v>333641</v>
      </c>
      <c r="BC106" s="650">
        <v>181230</v>
      </c>
      <c r="BD106" s="650">
        <v>2202911</v>
      </c>
      <c r="BE106" s="650">
        <v>838425</v>
      </c>
      <c r="BF106" s="651">
        <v>0.54318863688815222</v>
      </c>
      <c r="BG106" s="651">
        <v>0.38059867148513943</v>
      </c>
      <c r="BH106" s="651">
        <v>0.40198466264440863</v>
      </c>
      <c r="BI106" s="651">
        <v>0.59375620227004366</v>
      </c>
      <c r="BJ106" s="651">
        <v>0.38275602246143048</v>
      </c>
      <c r="BK106" s="651">
        <v>0.42544092430757091</v>
      </c>
      <c r="BL106"/>
      <c r="BM106" s="149">
        <v>0.13153327824542924</v>
      </c>
      <c r="BN106" s="149">
        <v>0.86846672175457074</v>
      </c>
      <c r="BO106" s="653">
        <v>0</v>
      </c>
      <c r="BP106" s="653">
        <v>0</v>
      </c>
      <c r="BQ106"/>
      <c r="BR106" s="654">
        <v>0.50850065989081361</v>
      </c>
      <c r="BS106" s="654">
        <v>0.4002908854485504</v>
      </c>
      <c r="BT106" s="654">
        <v>0.4162801190513884</v>
      </c>
      <c r="BU106" s="654">
        <v>0.56886857839763771</v>
      </c>
      <c r="BV106" s="654">
        <v>0.39982138165975445</v>
      </c>
      <c r="BW106" s="654">
        <v>0.43701475989040173</v>
      </c>
      <c r="BX106" s="655">
        <v>3.468797699733861E-2</v>
      </c>
      <c r="BY106" s="656">
        <v>-1.9692213963410976E-2</v>
      </c>
      <c r="BZ106" s="656">
        <v>-1.4295456406979767E-2</v>
      </c>
      <c r="CA106" s="656">
        <v>2.4887623872405951E-2</v>
      </c>
      <c r="CB106" s="656">
        <v>-1.7065359198323971E-2</v>
      </c>
      <c r="CC106" s="657">
        <v>-1.1573835582830816E-2</v>
      </c>
      <c r="CD106"/>
      <c r="CE106" s="658">
        <v>93</v>
      </c>
      <c r="CF106" s="658">
        <v>0</v>
      </c>
      <c r="CG106" s="658">
        <v>0</v>
      </c>
      <c r="CH106" s="658">
        <v>93</v>
      </c>
      <c r="CI106" s="658">
        <v>31</v>
      </c>
      <c r="CJ106" s="658">
        <v>0</v>
      </c>
      <c r="CK106" s="658">
        <v>0</v>
      </c>
      <c r="CL106" s="658">
        <v>31</v>
      </c>
      <c r="CM106" s="590"/>
      <c r="CN106" s="659">
        <v>3401320</v>
      </c>
      <c r="CO106" s="660" t="s">
        <v>437</v>
      </c>
      <c r="CP106" s="660">
        <v>0</v>
      </c>
      <c r="CQ106" s="660">
        <v>0</v>
      </c>
      <c r="CR106" s="660">
        <v>0</v>
      </c>
      <c r="CS106" s="660">
        <v>0</v>
      </c>
      <c r="CT106" s="660">
        <v>0</v>
      </c>
      <c r="CU106" s="590"/>
      <c r="CV106" s="661">
        <v>3401320</v>
      </c>
      <c r="CW106" s="662" t="s">
        <v>437</v>
      </c>
      <c r="CX106" s="662">
        <v>0</v>
      </c>
      <c r="CY106" s="662">
        <v>0</v>
      </c>
      <c r="CZ106" s="662">
        <v>0</v>
      </c>
      <c r="DA106" s="662">
        <v>0</v>
      </c>
      <c r="DB106" s="662">
        <v>0</v>
      </c>
      <c r="DD106" s="63">
        <v>0</v>
      </c>
      <c r="DE106" s="63">
        <v>0</v>
      </c>
      <c r="DF106" s="63">
        <v>0</v>
      </c>
      <c r="DH106" s="113">
        <v>0.11378101607326063</v>
      </c>
      <c r="DI106" s="63">
        <v>0</v>
      </c>
      <c r="DJ106" s="36">
        <v>1.0572919999999999</v>
      </c>
      <c r="DK106" s="63">
        <v>0</v>
      </c>
      <c r="DM106" s="63">
        <v>37957985</v>
      </c>
      <c r="DO106" s="63">
        <v>37957991</v>
      </c>
      <c r="DT106" s="63"/>
      <c r="DU106" s="593"/>
    </row>
    <row r="107" spans="1:130">
      <c r="A107" s="409"/>
      <c r="B107" s="102">
        <v>3401322</v>
      </c>
      <c r="C107" s="642">
        <v>1245373455</v>
      </c>
      <c r="D107" s="643"/>
      <c r="E107" s="644" t="s">
        <v>438</v>
      </c>
      <c r="F107" s="645"/>
      <c r="G107" s="646"/>
      <c r="H107" s="647">
        <v>43008</v>
      </c>
      <c r="I107" s="648">
        <v>12</v>
      </c>
      <c r="J107" s="649">
        <v>13541181</v>
      </c>
      <c r="K107" s="649">
        <v>2255247</v>
      </c>
      <c r="L107" s="649"/>
      <c r="M107" s="649">
        <v>15796428</v>
      </c>
      <c r="N107" s="649">
        <v>15838019</v>
      </c>
      <c r="O107" s="649"/>
      <c r="P107" s="649"/>
      <c r="Q107" s="649">
        <v>15838019</v>
      </c>
      <c r="R107" s="649">
        <v>37944846</v>
      </c>
      <c r="S107" s="649">
        <v>5426170</v>
      </c>
      <c r="T107" s="649"/>
      <c r="U107" s="649">
        <v>43371016</v>
      </c>
      <c r="V107" s="649">
        <v>75053157</v>
      </c>
      <c r="W107" s="649"/>
      <c r="X107" s="649"/>
      <c r="Y107" s="649">
        <v>75053157</v>
      </c>
      <c r="Z107" s="649">
        <v>952413</v>
      </c>
      <c r="AA107" s="649"/>
      <c r="AB107" s="649"/>
      <c r="AC107" s="649">
        <v>952413</v>
      </c>
      <c r="AD107" s="649">
        <v>340104</v>
      </c>
      <c r="AE107" s="649"/>
      <c r="AF107" s="649"/>
      <c r="AG107" s="649">
        <v>340104</v>
      </c>
      <c r="AH107" s="649">
        <v>5465272</v>
      </c>
      <c r="AI107" s="649"/>
      <c r="AJ107" s="649"/>
      <c r="AK107" s="649">
        <v>5465272</v>
      </c>
      <c r="AL107" s="649">
        <v>956539</v>
      </c>
      <c r="AM107" s="649"/>
      <c r="AN107" s="649"/>
      <c r="AO107" s="649">
        <v>956539</v>
      </c>
      <c r="AP107" s="649"/>
      <c r="AQ107" s="649"/>
      <c r="AR107" s="649"/>
      <c r="AS107" s="649">
        <v>0</v>
      </c>
      <c r="AT107" s="649"/>
      <c r="AU107" s="649"/>
      <c r="AV107" s="649"/>
      <c r="AW107" s="649">
        <v>0</v>
      </c>
      <c r="AX107" s="650">
        <v>15796428</v>
      </c>
      <c r="AY107" s="650">
        <v>15838019</v>
      </c>
      <c r="AZ107" s="650">
        <v>43371016</v>
      </c>
      <c r="BA107" s="650">
        <v>75053157</v>
      </c>
      <c r="BB107" s="650">
        <v>952413</v>
      </c>
      <c r="BC107" s="650">
        <v>340104</v>
      </c>
      <c r="BD107" s="650">
        <v>5465272</v>
      </c>
      <c r="BE107" s="650">
        <v>956539</v>
      </c>
      <c r="BF107" s="651">
        <v>0.35709718367976917</v>
      </c>
      <c r="BG107" s="651">
        <v>0.17502129811654388</v>
      </c>
      <c r="BH107" s="651">
        <v>0.20204216941155573</v>
      </c>
      <c r="BI107" s="651">
        <v>0.36421623141131854</v>
      </c>
      <c r="BJ107" s="651">
        <v>0.21102402128134329</v>
      </c>
      <c r="BK107" s="651">
        <v>0.26712829145110434</v>
      </c>
      <c r="BL107"/>
      <c r="BM107" s="149">
        <v>0.14840444802136596</v>
      </c>
      <c r="BN107" s="149">
        <v>0.85159555197863401</v>
      </c>
      <c r="BO107" s="653">
        <v>0</v>
      </c>
      <c r="BP107" s="653">
        <v>0</v>
      </c>
      <c r="BQ107"/>
      <c r="BR107" s="654">
        <v>0.34095442322296426</v>
      </c>
      <c r="BS107" s="654">
        <v>0.18921486161805767</v>
      </c>
      <c r="BT107" s="654">
        <v>0.21343230259855661</v>
      </c>
      <c r="BU107" s="654">
        <v>0.37188395523809636</v>
      </c>
      <c r="BV107" s="654">
        <v>0.2045213075832176</v>
      </c>
      <c r="BW107" s="654">
        <v>0.28001239296535907</v>
      </c>
      <c r="BX107" s="655">
        <v>1.6142760456804905E-2</v>
      </c>
      <c r="BY107" s="656">
        <v>-1.4193563501513795E-2</v>
      </c>
      <c r="BZ107" s="656">
        <v>-1.1390133187000884E-2</v>
      </c>
      <c r="CA107" s="656">
        <v>-7.667723826777828E-3</v>
      </c>
      <c r="CB107" s="656">
        <v>6.5027136981256894E-3</v>
      </c>
      <c r="CC107" s="657">
        <v>-1.2884101514254731E-2</v>
      </c>
      <c r="CD107"/>
      <c r="CE107" s="658">
        <v>132</v>
      </c>
      <c r="CF107" s="658">
        <v>0</v>
      </c>
      <c r="CG107" s="658">
        <v>0</v>
      </c>
      <c r="CH107" s="658">
        <v>132</v>
      </c>
      <c r="CI107" s="658">
        <v>48</v>
      </c>
      <c r="CJ107" s="658">
        <v>0</v>
      </c>
      <c r="CK107" s="658">
        <v>0</v>
      </c>
      <c r="CL107" s="658">
        <v>48</v>
      </c>
      <c r="CM107" s="590"/>
      <c r="CN107" s="659">
        <v>3401322</v>
      </c>
      <c r="CO107" s="660" t="s">
        <v>438</v>
      </c>
      <c r="CP107" s="660">
        <v>0</v>
      </c>
      <c r="CQ107" s="660">
        <v>0</v>
      </c>
      <c r="CR107" s="660">
        <v>0</v>
      </c>
      <c r="CS107" s="660">
        <v>0</v>
      </c>
      <c r="CT107" s="660">
        <v>0</v>
      </c>
      <c r="CU107" s="590"/>
      <c r="CV107" s="661">
        <v>3401322</v>
      </c>
      <c r="CW107" s="662" t="s">
        <v>438</v>
      </c>
      <c r="CX107" s="662">
        <v>0</v>
      </c>
      <c r="CY107" s="662">
        <v>0</v>
      </c>
      <c r="CZ107" s="662">
        <v>0</v>
      </c>
      <c r="DA107" s="662">
        <v>0</v>
      </c>
      <c r="DB107" s="662">
        <v>0</v>
      </c>
      <c r="DD107" s="63">
        <v>0</v>
      </c>
      <c r="DE107" s="63">
        <v>0</v>
      </c>
      <c r="DF107" s="63">
        <v>0</v>
      </c>
      <c r="DH107" s="113">
        <v>6.0395116333677841E-2</v>
      </c>
      <c r="DI107" s="63">
        <v>0</v>
      </c>
      <c r="DJ107" s="36">
        <v>1.0572919999999999</v>
      </c>
      <c r="DK107" s="63">
        <v>0</v>
      </c>
      <c r="DM107" s="63">
        <v>157772948</v>
      </c>
      <c r="DO107" s="63">
        <v>157772954</v>
      </c>
      <c r="DT107" s="63"/>
      <c r="DU107" s="593"/>
    </row>
    <row r="108" spans="1:130" s="682" customFormat="1">
      <c r="A108" s="409"/>
      <c r="B108" s="102">
        <v>3401323</v>
      </c>
      <c r="C108" s="642">
        <v>1225088255</v>
      </c>
      <c r="D108" s="643"/>
      <c r="E108" s="644" t="s">
        <v>439</v>
      </c>
      <c r="F108" s="645"/>
      <c r="G108" s="646"/>
      <c r="H108" s="647">
        <v>43008</v>
      </c>
      <c r="I108" s="648">
        <v>12</v>
      </c>
      <c r="J108" s="649">
        <v>5603962</v>
      </c>
      <c r="K108" s="649">
        <v>2515373</v>
      </c>
      <c r="L108" s="649"/>
      <c r="M108" s="649">
        <v>8119335</v>
      </c>
      <c r="N108" s="649">
        <v>12763376</v>
      </c>
      <c r="O108" s="649"/>
      <c r="P108" s="649"/>
      <c r="Q108" s="649">
        <v>12763376</v>
      </c>
      <c r="R108" s="649">
        <v>8898071</v>
      </c>
      <c r="S108" s="649">
        <v>4856497</v>
      </c>
      <c r="T108" s="649"/>
      <c r="U108" s="649">
        <v>13754568</v>
      </c>
      <c r="V108" s="649">
        <v>30011219</v>
      </c>
      <c r="W108" s="649"/>
      <c r="X108" s="649"/>
      <c r="Y108" s="649">
        <v>30011219</v>
      </c>
      <c r="Z108" s="649">
        <v>439270</v>
      </c>
      <c r="AA108" s="649"/>
      <c r="AB108" s="649"/>
      <c r="AC108" s="649">
        <v>439270</v>
      </c>
      <c r="AD108" s="649">
        <v>271191</v>
      </c>
      <c r="AE108" s="649"/>
      <c r="AF108" s="649"/>
      <c r="AG108" s="649">
        <v>271191</v>
      </c>
      <c r="AH108" s="649">
        <v>2722532</v>
      </c>
      <c r="AI108" s="649"/>
      <c r="AJ108" s="649"/>
      <c r="AK108" s="649">
        <v>2722532</v>
      </c>
      <c r="AL108" s="649">
        <v>1124703</v>
      </c>
      <c r="AM108" s="649"/>
      <c r="AN108" s="649"/>
      <c r="AO108" s="649">
        <v>1124703</v>
      </c>
      <c r="AP108" s="649"/>
      <c r="AQ108" s="649"/>
      <c r="AR108" s="649"/>
      <c r="AS108" s="649">
        <v>0</v>
      </c>
      <c r="AT108" s="649"/>
      <c r="AU108" s="649"/>
      <c r="AV108" s="649"/>
      <c r="AW108" s="649">
        <v>0</v>
      </c>
      <c r="AX108" s="650">
        <v>8119335</v>
      </c>
      <c r="AY108" s="650">
        <v>12763376</v>
      </c>
      <c r="AZ108" s="650">
        <v>13754568</v>
      </c>
      <c r="BA108" s="650">
        <v>30011219</v>
      </c>
      <c r="BB108" s="650">
        <v>439270</v>
      </c>
      <c r="BC108" s="650">
        <v>271191</v>
      </c>
      <c r="BD108" s="650">
        <v>2722532</v>
      </c>
      <c r="BE108" s="650">
        <v>1124703</v>
      </c>
      <c r="BF108" s="651">
        <v>0.61736745054294628</v>
      </c>
      <c r="BG108" s="651">
        <v>0.41310919394152207</v>
      </c>
      <c r="BH108" s="651">
        <v>0.44148684832257046</v>
      </c>
      <c r="BI108" s="651">
        <v>0.59030098219006222</v>
      </c>
      <c r="BJ108" s="651">
        <v>0.4252868235708786</v>
      </c>
      <c r="BK108" s="651">
        <v>0.47714693214587917</v>
      </c>
      <c r="BL108"/>
      <c r="BM108" s="149">
        <v>0.13893026824576618</v>
      </c>
      <c r="BN108" s="149">
        <v>0.86106973175423385</v>
      </c>
      <c r="BO108" s="653">
        <v>0</v>
      </c>
      <c r="BP108" s="653">
        <v>0</v>
      </c>
      <c r="BQ108"/>
      <c r="BR108" s="654">
        <v>0.57998840787865291</v>
      </c>
      <c r="BS108" s="654">
        <v>0.41231189746864388</v>
      </c>
      <c r="BT108" s="654">
        <v>0.45266534165042399</v>
      </c>
      <c r="BU108" s="654">
        <v>0.5604705375225657</v>
      </c>
      <c r="BV108" s="654">
        <v>0.4027005638207799</v>
      </c>
      <c r="BW108" s="654">
        <v>0.45384491083474426</v>
      </c>
      <c r="BX108" s="655">
        <v>3.7379042664293372E-2</v>
      </c>
      <c r="BY108" s="656">
        <v>7.9729647287818395E-4</v>
      </c>
      <c r="BZ108" s="656">
        <v>-1.1178493327853534E-2</v>
      </c>
      <c r="CA108" s="656">
        <v>2.9830444667496514E-2</v>
      </c>
      <c r="CB108" s="656">
        <v>2.2586259750098703E-2</v>
      </c>
      <c r="CC108" s="657">
        <v>2.3302021311134902E-2</v>
      </c>
      <c r="CD108"/>
      <c r="CE108" s="658">
        <v>84</v>
      </c>
      <c r="CF108" s="658">
        <v>0</v>
      </c>
      <c r="CG108" s="658">
        <v>0</v>
      </c>
      <c r="CH108" s="658">
        <v>84</v>
      </c>
      <c r="CI108" s="658">
        <v>35</v>
      </c>
      <c r="CJ108" s="658">
        <v>0</v>
      </c>
      <c r="CK108" s="658">
        <v>0</v>
      </c>
      <c r="CL108" s="658">
        <v>35</v>
      </c>
      <c r="CM108" s="590"/>
      <c r="CN108" s="659">
        <v>3401323</v>
      </c>
      <c r="CO108" s="660" t="s">
        <v>439</v>
      </c>
      <c r="CP108" s="660">
        <v>0</v>
      </c>
      <c r="CQ108" s="660">
        <v>0</v>
      </c>
      <c r="CR108" s="660">
        <v>0</v>
      </c>
      <c r="CS108" s="660">
        <v>0</v>
      </c>
      <c r="CT108" s="660">
        <v>0</v>
      </c>
      <c r="CU108" s="590"/>
      <c r="CV108" s="661">
        <v>3401323</v>
      </c>
      <c r="CW108" s="662" t="s">
        <v>439</v>
      </c>
      <c r="CX108" s="662">
        <v>0</v>
      </c>
      <c r="CY108" s="662">
        <v>0</v>
      </c>
      <c r="CZ108" s="662">
        <v>0</v>
      </c>
      <c r="DA108" s="662">
        <v>0</v>
      </c>
      <c r="DB108" s="662">
        <v>0</v>
      </c>
      <c r="DC108" s="63"/>
      <c r="DD108" s="63">
        <v>0</v>
      </c>
      <c r="DE108" s="63">
        <v>0</v>
      </c>
      <c r="DF108" s="63">
        <v>0</v>
      </c>
      <c r="DG108" s="63"/>
      <c r="DH108" s="113">
        <v>8.8119553948735815E-2</v>
      </c>
      <c r="DI108" s="63">
        <v>0</v>
      </c>
      <c r="DJ108" s="36">
        <v>1.0572919999999999</v>
      </c>
      <c r="DK108" s="63">
        <v>0</v>
      </c>
      <c r="DL108" s="578"/>
      <c r="DM108" s="63">
        <v>69206194</v>
      </c>
      <c r="DN108" s="114"/>
      <c r="DO108" s="63">
        <v>69206200</v>
      </c>
      <c r="DP108" s="63"/>
      <c r="DQ108" s="63"/>
      <c r="DR108" s="578"/>
      <c r="DS108" s="578"/>
      <c r="DT108" s="63"/>
      <c r="DU108" s="593"/>
      <c r="DV108" s="578"/>
      <c r="DW108" s="578"/>
      <c r="DX108" s="578"/>
      <c r="DY108" s="578"/>
      <c r="DZ108" s="578"/>
    </row>
    <row r="109" spans="1:130" s="682" customFormat="1">
      <c r="A109" s="409"/>
      <c r="B109" s="102">
        <v>3401324</v>
      </c>
      <c r="C109" s="642">
        <v>1053375253</v>
      </c>
      <c r="D109" s="643"/>
      <c r="E109" s="644" t="s">
        <v>440</v>
      </c>
      <c r="F109" s="645"/>
      <c r="G109" s="646"/>
      <c r="H109" s="647">
        <v>43008</v>
      </c>
      <c r="I109" s="648">
        <v>12</v>
      </c>
      <c r="J109" s="649">
        <v>10561596</v>
      </c>
      <c r="K109" s="649"/>
      <c r="L109" s="649"/>
      <c r="M109" s="649">
        <v>10561596</v>
      </c>
      <c r="N109" s="649">
        <v>32044067</v>
      </c>
      <c r="O109" s="649"/>
      <c r="P109" s="649"/>
      <c r="Q109" s="649">
        <v>32044067</v>
      </c>
      <c r="R109" s="649">
        <v>18511571</v>
      </c>
      <c r="S109" s="649"/>
      <c r="T109" s="649"/>
      <c r="U109" s="649">
        <v>18511571</v>
      </c>
      <c r="V109" s="649">
        <v>106330136</v>
      </c>
      <c r="W109" s="649"/>
      <c r="X109" s="649"/>
      <c r="Y109" s="649">
        <v>106330136</v>
      </c>
      <c r="Z109" s="649">
        <v>2524766</v>
      </c>
      <c r="AA109" s="649"/>
      <c r="AB109" s="649"/>
      <c r="AC109" s="649">
        <v>2524766</v>
      </c>
      <c r="AD109" s="649">
        <v>1887775</v>
      </c>
      <c r="AE109" s="649"/>
      <c r="AF109" s="649"/>
      <c r="AG109" s="649">
        <v>1887775</v>
      </c>
      <c r="AH109" s="649">
        <v>7354739</v>
      </c>
      <c r="AI109" s="649"/>
      <c r="AJ109" s="649"/>
      <c r="AK109" s="649">
        <v>7354739</v>
      </c>
      <c r="AL109" s="649">
        <v>2235936</v>
      </c>
      <c r="AM109" s="649"/>
      <c r="AN109" s="649"/>
      <c r="AO109" s="649">
        <v>2235936</v>
      </c>
      <c r="AP109" s="649"/>
      <c r="AQ109" s="649"/>
      <c r="AR109" s="649"/>
      <c r="AS109" s="649">
        <v>0</v>
      </c>
      <c r="AT109" s="649"/>
      <c r="AU109" s="649"/>
      <c r="AV109" s="649"/>
      <c r="AW109" s="649">
        <v>0</v>
      </c>
      <c r="AX109" s="650">
        <v>10561596</v>
      </c>
      <c r="AY109" s="650">
        <v>32044067</v>
      </c>
      <c r="AZ109" s="650">
        <v>18511571</v>
      </c>
      <c r="BA109" s="650">
        <v>106330136</v>
      </c>
      <c r="BB109" s="650">
        <v>2524766</v>
      </c>
      <c r="BC109" s="650">
        <v>1887775</v>
      </c>
      <c r="BD109" s="650">
        <v>7354739</v>
      </c>
      <c r="BE109" s="650">
        <v>2235936</v>
      </c>
      <c r="BF109" s="651">
        <v>0.74770295544220733</v>
      </c>
      <c r="BG109" s="651">
        <v>0.30401296361434443</v>
      </c>
      <c r="BH109" s="651">
        <v>0.41740056814587373</v>
      </c>
      <c r="BI109" s="651">
        <v>0.57054023129641451</v>
      </c>
      <c r="BJ109" s="651">
        <v>0.3013639237703975</v>
      </c>
      <c r="BK109" s="651">
        <v>0.34127747868747099</v>
      </c>
      <c r="BL109"/>
      <c r="BM109" s="149">
        <v>0.25555592107094433</v>
      </c>
      <c r="BN109" s="149">
        <v>0.74444407892905562</v>
      </c>
      <c r="BO109" s="653">
        <v>0</v>
      </c>
      <c r="BP109" s="653">
        <v>0</v>
      </c>
      <c r="BQ109"/>
      <c r="BR109" s="654">
        <v>0.69146295001528135</v>
      </c>
      <c r="BS109" s="654">
        <v>0.30637002393173857</v>
      </c>
      <c r="BT109" s="654">
        <v>0.4027141967068133</v>
      </c>
      <c r="BU109" s="654">
        <v>0.53046215054462331</v>
      </c>
      <c r="BV109" s="654">
        <v>0.29764686078076985</v>
      </c>
      <c r="BW109" s="654">
        <v>0.33765774118786546</v>
      </c>
      <c r="BX109" s="655">
        <v>5.6240005426925976E-2</v>
      </c>
      <c r="BY109" s="656">
        <v>-2.3570603173941329E-3</v>
      </c>
      <c r="BZ109" s="656">
        <v>1.4686371439060431E-2</v>
      </c>
      <c r="CA109" s="656">
        <v>4.0078080751791201E-2</v>
      </c>
      <c r="CB109" s="656">
        <v>3.7170629896276508E-3</v>
      </c>
      <c r="CC109" s="657">
        <v>3.6197374996055354E-3</v>
      </c>
      <c r="CD109"/>
      <c r="CE109" s="658">
        <v>748</v>
      </c>
      <c r="CF109" s="658">
        <v>0</v>
      </c>
      <c r="CG109" s="658">
        <v>0</v>
      </c>
      <c r="CH109" s="658">
        <v>748</v>
      </c>
      <c r="CI109" s="658">
        <v>367</v>
      </c>
      <c r="CJ109" s="658">
        <v>0</v>
      </c>
      <c r="CK109" s="658">
        <v>0</v>
      </c>
      <c r="CL109" s="658">
        <v>367</v>
      </c>
      <c r="CM109" s="590"/>
      <c r="CN109" s="659">
        <v>3401324</v>
      </c>
      <c r="CO109" s="660" t="s">
        <v>440</v>
      </c>
      <c r="CP109" s="660">
        <v>0</v>
      </c>
      <c r="CQ109" s="660">
        <v>0</v>
      </c>
      <c r="CR109" s="660">
        <v>0</v>
      </c>
      <c r="CS109" s="660">
        <v>0</v>
      </c>
      <c r="CT109" s="660">
        <v>0</v>
      </c>
      <c r="CU109" s="590"/>
      <c r="CV109" s="661">
        <v>3401324</v>
      </c>
      <c r="CW109" s="662" t="s">
        <v>440</v>
      </c>
      <c r="CX109" s="662">
        <v>0</v>
      </c>
      <c r="CY109" s="662">
        <v>0</v>
      </c>
      <c r="CZ109" s="662">
        <v>0</v>
      </c>
      <c r="DA109" s="662">
        <v>0</v>
      </c>
      <c r="DB109" s="662">
        <v>0</v>
      </c>
      <c r="DC109" s="63"/>
      <c r="DD109" s="63">
        <v>0</v>
      </c>
      <c r="DE109" s="63">
        <v>0</v>
      </c>
      <c r="DF109" s="63">
        <v>0</v>
      </c>
      <c r="DG109" s="63"/>
      <c r="DH109" s="113">
        <v>6.9776910652446206E-2</v>
      </c>
      <c r="DI109" s="63">
        <v>0</v>
      </c>
      <c r="DJ109" s="36">
        <v>1.0572919999999999</v>
      </c>
      <c r="DK109" s="63">
        <v>0</v>
      </c>
      <c r="DL109" s="578"/>
      <c r="DM109" s="63">
        <v>181450586</v>
      </c>
      <c r="DN109" s="114"/>
      <c r="DO109" s="63">
        <v>181450592</v>
      </c>
      <c r="DP109" s="63"/>
      <c r="DQ109" s="63"/>
      <c r="DR109" s="578"/>
      <c r="DS109" s="578"/>
      <c r="DT109" s="63"/>
      <c r="DU109" s="593"/>
      <c r="DV109" s="578"/>
      <c r="DW109" s="578"/>
      <c r="DX109" s="578"/>
      <c r="DY109" s="578"/>
      <c r="DZ109" s="578"/>
    </row>
    <row r="110" spans="1:130" s="682" customFormat="1">
      <c r="A110" s="409"/>
      <c r="B110" s="102">
        <v>3401325</v>
      </c>
      <c r="C110" s="642">
        <v>1376671370</v>
      </c>
      <c r="D110" s="643"/>
      <c r="E110" s="644" t="s">
        <v>441</v>
      </c>
      <c r="F110" s="645"/>
      <c r="G110" s="646"/>
      <c r="H110" s="647">
        <v>43100</v>
      </c>
      <c r="I110" s="648">
        <v>12</v>
      </c>
      <c r="J110" s="649">
        <v>7694938</v>
      </c>
      <c r="K110" s="649"/>
      <c r="L110" s="649"/>
      <c r="M110" s="649">
        <v>7694938</v>
      </c>
      <c r="N110" s="649">
        <v>14407854</v>
      </c>
      <c r="O110" s="649"/>
      <c r="P110" s="649"/>
      <c r="Q110" s="649">
        <v>14407854</v>
      </c>
      <c r="R110" s="649">
        <v>14920205</v>
      </c>
      <c r="S110" s="649"/>
      <c r="T110" s="649"/>
      <c r="U110" s="649">
        <v>14920205</v>
      </c>
      <c r="V110" s="649">
        <v>50421745</v>
      </c>
      <c r="W110" s="649"/>
      <c r="X110" s="649"/>
      <c r="Y110" s="649">
        <v>50421745</v>
      </c>
      <c r="Z110" s="649">
        <v>1753234</v>
      </c>
      <c r="AA110" s="649"/>
      <c r="AB110" s="649"/>
      <c r="AC110" s="649">
        <v>1753234</v>
      </c>
      <c r="AD110" s="649">
        <v>1138914</v>
      </c>
      <c r="AE110" s="649"/>
      <c r="AF110" s="649"/>
      <c r="AG110" s="649">
        <v>1138914</v>
      </c>
      <c r="AH110" s="649">
        <v>4761058</v>
      </c>
      <c r="AI110" s="649"/>
      <c r="AJ110" s="649"/>
      <c r="AK110" s="649">
        <v>4761058</v>
      </c>
      <c r="AL110" s="649">
        <v>1500207</v>
      </c>
      <c r="AM110" s="649"/>
      <c r="AN110" s="649"/>
      <c r="AO110" s="649">
        <v>1500207</v>
      </c>
      <c r="AP110" s="649"/>
      <c r="AQ110" s="649"/>
      <c r="AR110" s="649"/>
      <c r="AS110" s="649">
        <v>0</v>
      </c>
      <c r="AT110" s="649"/>
      <c r="AU110" s="649"/>
      <c r="AV110" s="649"/>
      <c r="AW110" s="649">
        <v>0</v>
      </c>
      <c r="AX110" s="650">
        <v>7694938</v>
      </c>
      <c r="AY110" s="650">
        <v>14407854</v>
      </c>
      <c r="AZ110" s="650">
        <v>14920205</v>
      </c>
      <c r="BA110" s="650">
        <v>50421745</v>
      </c>
      <c r="BB110" s="650">
        <v>1753234</v>
      </c>
      <c r="BC110" s="650">
        <v>1138914</v>
      </c>
      <c r="BD110" s="650">
        <v>4761058</v>
      </c>
      <c r="BE110" s="650">
        <v>1500207</v>
      </c>
      <c r="BF110" s="651">
        <v>0.64960752529325805</v>
      </c>
      <c r="BG110" s="651">
        <v>0.31509950099326661</v>
      </c>
      <c r="BH110" s="651">
        <v>0.40512783277138942</v>
      </c>
      <c r="BI110" s="651">
        <v>0.51573942851321408</v>
      </c>
      <c r="BJ110" s="651">
        <v>0.28574683402964335</v>
      </c>
      <c r="BK110" s="651">
        <v>0.33826342801217291</v>
      </c>
      <c r="BL110"/>
      <c r="BM110" s="149">
        <v>0.26913653855246278</v>
      </c>
      <c r="BN110" s="149">
        <v>0.73086346144753722</v>
      </c>
      <c r="BO110" s="653">
        <v>0</v>
      </c>
      <c r="BP110" s="653">
        <v>0</v>
      </c>
      <c r="BQ110"/>
      <c r="BR110" s="654">
        <v>0.63691955200563699</v>
      </c>
      <c r="BS110" s="654">
        <v>0.34548551186387672</v>
      </c>
      <c r="BT110" s="654">
        <v>0.41996953036870266</v>
      </c>
      <c r="BU110" s="654">
        <v>0.56016091738816598</v>
      </c>
      <c r="BV110" s="654">
        <v>0.31362428948501403</v>
      </c>
      <c r="BW110" s="654">
        <v>0.36640335305162008</v>
      </c>
      <c r="BX110" s="655">
        <v>1.2687973287621057E-2</v>
      </c>
      <c r="BY110" s="656">
        <v>-3.0386010870610103E-2</v>
      </c>
      <c r="BZ110" s="656">
        <v>-1.4841697597313241E-2</v>
      </c>
      <c r="CA110" s="656">
        <v>-4.4421488874951898E-2</v>
      </c>
      <c r="CB110" s="656">
        <v>-2.7877455455370681E-2</v>
      </c>
      <c r="CC110" s="657">
        <v>-2.8139925039447178E-2</v>
      </c>
      <c r="CD110"/>
      <c r="CE110" s="658">
        <v>495</v>
      </c>
      <c r="CF110" s="658">
        <v>0</v>
      </c>
      <c r="CG110" s="658">
        <v>0</v>
      </c>
      <c r="CH110" s="658">
        <v>495</v>
      </c>
      <c r="CI110" s="658">
        <v>241</v>
      </c>
      <c r="CJ110" s="658">
        <v>0</v>
      </c>
      <c r="CK110" s="658">
        <v>0</v>
      </c>
      <c r="CL110" s="658">
        <v>241</v>
      </c>
      <c r="CM110" s="590"/>
      <c r="CN110" s="659">
        <v>3401325</v>
      </c>
      <c r="CO110" s="660" t="s">
        <v>441</v>
      </c>
      <c r="CP110" s="660">
        <v>0</v>
      </c>
      <c r="CQ110" s="660">
        <v>0</v>
      </c>
      <c r="CR110" s="660">
        <v>0</v>
      </c>
      <c r="CS110" s="660">
        <v>0</v>
      </c>
      <c r="CT110" s="660">
        <v>0</v>
      </c>
      <c r="CU110" s="590"/>
      <c r="CV110" s="661">
        <v>3401325</v>
      </c>
      <c r="CW110" s="662" t="s">
        <v>441</v>
      </c>
      <c r="CX110" s="662">
        <v>0</v>
      </c>
      <c r="CY110" s="662">
        <v>0</v>
      </c>
      <c r="CZ110" s="662">
        <v>0</v>
      </c>
      <c r="DA110" s="662">
        <v>0</v>
      </c>
      <c r="DB110" s="662">
        <v>0</v>
      </c>
      <c r="DC110" s="63"/>
      <c r="DD110" s="63">
        <v>0</v>
      </c>
      <c r="DE110" s="63">
        <v>0</v>
      </c>
      <c r="DF110" s="63">
        <v>0</v>
      </c>
      <c r="DG110" s="63"/>
      <c r="DH110" s="113">
        <v>0.10412425056500434</v>
      </c>
      <c r="DI110" s="63">
        <v>0</v>
      </c>
      <c r="DJ110" s="36">
        <v>1.0518130000000001</v>
      </c>
      <c r="DK110" s="63">
        <v>0</v>
      </c>
      <c r="DL110" s="578"/>
      <c r="DM110" s="63">
        <v>96598155</v>
      </c>
      <c r="DN110" s="114"/>
      <c r="DO110" s="63">
        <v>96598161</v>
      </c>
      <c r="DP110" s="63"/>
      <c r="DQ110" s="63"/>
      <c r="DR110" s="578"/>
      <c r="DS110" s="578"/>
      <c r="DT110" s="63"/>
      <c r="DU110" s="593"/>
      <c r="DV110" s="578"/>
      <c r="DW110" s="578"/>
      <c r="DX110" s="578"/>
      <c r="DY110" s="578"/>
      <c r="DZ110" s="578"/>
    </row>
    <row r="111" spans="1:130">
      <c r="A111" s="409"/>
      <c r="B111" s="102">
        <v>3401326</v>
      </c>
      <c r="C111" s="642">
        <v>1902059173</v>
      </c>
      <c r="D111" s="643"/>
      <c r="E111" s="644" t="s">
        <v>442</v>
      </c>
      <c r="F111" s="645"/>
      <c r="G111" s="646"/>
      <c r="H111" s="647">
        <v>43008</v>
      </c>
      <c r="I111" s="648">
        <v>12</v>
      </c>
      <c r="J111" s="649">
        <v>13866073</v>
      </c>
      <c r="K111" s="649"/>
      <c r="L111" s="649"/>
      <c r="M111" s="649">
        <v>13866073</v>
      </c>
      <c r="N111" s="649">
        <v>36865667</v>
      </c>
      <c r="O111" s="649"/>
      <c r="P111" s="649"/>
      <c r="Q111" s="649">
        <v>36865667</v>
      </c>
      <c r="R111" s="649">
        <v>29929965</v>
      </c>
      <c r="S111" s="649"/>
      <c r="T111" s="649"/>
      <c r="U111" s="649">
        <v>29929965</v>
      </c>
      <c r="V111" s="649">
        <v>150291847</v>
      </c>
      <c r="W111" s="649"/>
      <c r="X111" s="649"/>
      <c r="Y111" s="649">
        <v>150291847</v>
      </c>
      <c r="Z111" s="649">
        <v>4064526</v>
      </c>
      <c r="AA111" s="649"/>
      <c r="AB111" s="649"/>
      <c r="AC111" s="649">
        <v>4064526</v>
      </c>
      <c r="AD111" s="649">
        <v>2244011</v>
      </c>
      <c r="AE111" s="649"/>
      <c r="AF111" s="649"/>
      <c r="AG111" s="649">
        <v>2244011</v>
      </c>
      <c r="AH111" s="649">
        <v>14569127</v>
      </c>
      <c r="AI111" s="649"/>
      <c r="AJ111" s="649"/>
      <c r="AK111" s="649">
        <v>14569127</v>
      </c>
      <c r="AL111" s="649">
        <v>3720003</v>
      </c>
      <c r="AM111" s="649"/>
      <c r="AN111" s="649"/>
      <c r="AO111" s="649">
        <v>3720003</v>
      </c>
      <c r="AP111" s="649"/>
      <c r="AQ111" s="649"/>
      <c r="AR111" s="649"/>
      <c r="AS111" s="649">
        <v>0</v>
      </c>
      <c r="AT111" s="649"/>
      <c r="AU111" s="649"/>
      <c r="AV111" s="649"/>
      <c r="AW111" s="649">
        <v>0</v>
      </c>
      <c r="AX111" s="650">
        <v>13866073</v>
      </c>
      <c r="AY111" s="650">
        <v>36865667</v>
      </c>
      <c r="AZ111" s="650">
        <v>29929965</v>
      </c>
      <c r="BA111" s="650">
        <v>150291847</v>
      </c>
      <c r="BB111" s="650">
        <v>4064526</v>
      </c>
      <c r="BC111" s="650">
        <v>2244011</v>
      </c>
      <c r="BD111" s="650">
        <v>14569127</v>
      </c>
      <c r="BE111" s="650">
        <v>3720003</v>
      </c>
      <c r="BF111" s="651">
        <v>0.55209660363840707</v>
      </c>
      <c r="BG111" s="651">
        <v>0.25533465388832149</v>
      </c>
      <c r="BH111" s="651">
        <v>0.32006681674280402</v>
      </c>
      <c r="BI111" s="651">
        <v>0.46328396976073977</v>
      </c>
      <c r="BJ111" s="651">
        <v>0.24529385815585858</v>
      </c>
      <c r="BK111" s="651">
        <v>0.28149611546464753</v>
      </c>
      <c r="BL111"/>
      <c r="BM111" s="149">
        <v>0.21812824356018651</v>
      </c>
      <c r="BN111" s="149">
        <v>0.78187175643981344</v>
      </c>
      <c r="BO111" s="653">
        <v>0</v>
      </c>
      <c r="BP111" s="653">
        <v>0</v>
      </c>
      <c r="BQ111"/>
      <c r="BR111" s="654">
        <v>0.50153060707559016</v>
      </c>
      <c r="BS111" s="654">
        <v>0.24624493932725833</v>
      </c>
      <c r="BT111" s="654">
        <v>0.31800959720505723</v>
      </c>
      <c r="BU111" s="654">
        <v>0.45292292068879059</v>
      </c>
      <c r="BV111" s="654">
        <v>0.2605972828331668</v>
      </c>
      <c r="BW111" s="654">
        <v>0.29821956595537885</v>
      </c>
      <c r="BX111" s="655">
        <v>5.0565996562816906E-2</v>
      </c>
      <c r="BY111" s="656">
        <v>9.0897145610631669E-3</v>
      </c>
      <c r="BZ111" s="656">
        <v>2.0572195377467906E-3</v>
      </c>
      <c r="CA111" s="656">
        <v>1.036104907194918E-2</v>
      </c>
      <c r="CB111" s="656">
        <v>-1.5303424677308219E-2</v>
      </c>
      <c r="CC111" s="657">
        <v>-1.6723450490731318E-2</v>
      </c>
      <c r="CD111"/>
      <c r="CE111" s="658">
        <v>1147</v>
      </c>
      <c r="CF111" s="658">
        <v>0</v>
      </c>
      <c r="CG111" s="658">
        <v>0</v>
      </c>
      <c r="CH111" s="658">
        <v>1147</v>
      </c>
      <c r="CI111" s="658">
        <v>489</v>
      </c>
      <c r="CJ111" s="658">
        <v>0</v>
      </c>
      <c r="CK111" s="658">
        <v>0</v>
      </c>
      <c r="CL111" s="658">
        <v>489</v>
      </c>
      <c r="CM111" s="590"/>
      <c r="CN111" s="659">
        <v>3401326</v>
      </c>
      <c r="CO111" s="660" t="s">
        <v>442</v>
      </c>
      <c r="CP111" s="660">
        <v>0</v>
      </c>
      <c r="CQ111" s="660">
        <v>0</v>
      </c>
      <c r="CR111" s="660">
        <v>0</v>
      </c>
      <c r="CS111" s="660">
        <v>0</v>
      </c>
      <c r="CT111" s="660">
        <v>0</v>
      </c>
      <c r="CU111" s="590"/>
      <c r="CV111" s="661">
        <v>3401326</v>
      </c>
      <c r="CW111" s="662" t="s">
        <v>442</v>
      </c>
      <c r="CX111" s="662">
        <v>0</v>
      </c>
      <c r="CY111" s="662">
        <v>0</v>
      </c>
      <c r="CZ111" s="662">
        <v>0</v>
      </c>
      <c r="DA111" s="662">
        <v>0</v>
      </c>
      <c r="DB111" s="662">
        <v>0</v>
      </c>
      <c r="DD111" s="63">
        <v>0</v>
      </c>
      <c r="DE111" s="63">
        <v>0</v>
      </c>
      <c r="DF111" s="63">
        <v>0</v>
      </c>
      <c r="DH111" s="113">
        <v>0.10090697667290273</v>
      </c>
      <c r="DI111" s="63">
        <v>0</v>
      </c>
      <c r="DJ111" s="36">
        <v>1.0572919999999999</v>
      </c>
      <c r="DK111" s="63">
        <v>0</v>
      </c>
      <c r="DM111" s="63">
        <v>255551219</v>
      </c>
      <c r="DO111" s="63">
        <v>255551225</v>
      </c>
      <c r="DT111" s="63"/>
      <c r="DU111" s="593"/>
    </row>
    <row r="112" spans="1:130">
      <c r="A112" s="409"/>
      <c r="B112" s="102">
        <v>3401327</v>
      </c>
      <c r="C112" s="642">
        <v>1538260229</v>
      </c>
      <c r="D112" s="643"/>
      <c r="E112" s="644" t="s">
        <v>443</v>
      </c>
      <c r="F112" s="645"/>
      <c r="G112" s="646"/>
      <c r="H112" s="647">
        <v>43008</v>
      </c>
      <c r="I112" s="648">
        <v>12</v>
      </c>
      <c r="J112" s="649">
        <v>8635856</v>
      </c>
      <c r="K112" s="649"/>
      <c r="L112" s="649"/>
      <c r="M112" s="649">
        <v>8635856</v>
      </c>
      <c r="N112" s="649">
        <v>23134915</v>
      </c>
      <c r="O112" s="649"/>
      <c r="P112" s="649"/>
      <c r="Q112" s="649">
        <v>23134915</v>
      </c>
      <c r="R112" s="649">
        <v>17980992</v>
      </c>
      <c r="S112" s="649"/>
      <c r="T112" s="649"/>
      <c r="U112" s="649">
        <v>17980992</v>
      </c>
      <c r="V112" s="649">
        <v>91276912</v>
      </c>
      <c r="W112" s="649"/>
      <c r="X112" s="649"/>
      <c r="Y112" s="649">
        <v>91276912</v>
      </c>
      <c r="Z112" s="649">
        <v>635210</v>
      </c>
      <c r="AA112" s="649"/>
      <c r="AB112" s="649"/>
      <c r="AC112" s="649">
        <v>635210</v>
      </c>
      <c r="AD112" s="649">
        <v>291289</v>
      </c>
      <c r="AE112" s="649"/>
      <c r="AF112" s="649"/>
      <c r="AG112" s="649">
        <v>291289</v>
      </c>
      <c r="AH112" s="649">
        <v>4385793</v>
      </c>
      <c r="AI112" s="649"/>
      <c r="AJ112" s="649"/>
      <c r="AK112" s="649">
        <v>4385793</v>
      </c>
      <c r="AL112" s="649">
        <v>1086344</v>
      </c>
      <c r="AM112" s="649"/>
      <c r="AN112" s="649"/>
      <c r="AO112" s="649">
        <v>1086344</v>
      </c>
      <c r="AP112" s="649"/>
      <c r="AQ112" s="649"/>
      <c r="AR112" s="649"/>
      <c r="AS112" s="649">
        <v>0</v>
      </c>
      <c r="AT112" s="649"/>
      <c r="AU112" s="649"/>
      <c r="AV112" s="649"/>
      <c r="AW112" s="649">
        <v>0</v>
      </c>
      <c r="AX112" s="650">
        <v>8635856</v>
      </c>
      <c r="AY112" s="650">
        <v>23134915</v>
      </c>
      <c r="AZ112" s="650">
        <v>17980992</v>
      </c>
      <c r="BA112" s="650">
        <v>91276912</v>
      </c>
      <c r="BB112" s="650">
        <v>635210</v>
      </c>
      <c r="BC112" s="650">
        <v>291289</v>
      </c>
      <c r="BD112" s="650">
        <v>4385793</v>
      </c>
      <c r="BE112" s="650">
        <v>1086344</v>
      </c>
      <c r="BF112" s="651">
        <v>0.45857118118417534</v>
      </c>
      <c r="BG112" s="651">
        <v>0.24769614069793081</v>
      </c>
      <c r="BH112" s="651">
        <v>0.27437406430547839</v>
      </c>
      <c r="BI112" s="651">
        <v>0.48027695023722827</v>
      </c>
      <c r="BJ112" s="651">
        <v>0.25345856354123814</v>
      </c>
      <c r="BK112" s="651">
        <v>0.29078693473746303</v>
      </c>
      <c r="BL112"/>
      <c r="BM112" s="149">
        <v>0.12651057965908405</v>
      </c>
      <c r="BN112" s="149">
        <v>0.87348942034091592</v>
      </c>
      <c r="BO112" s="653">
        <v>0</v>
      </c>
      <c r="BP112" s="653">
        <v>0</v>
      </c>
      <c r="BQ112"/>
      <c r="BR112" s="654">
        <v>0.40706862084262319</v>
      </c>
      <c r="BS112" s="654">
        <v>0.23551949138964745</v>
      </c>
      <c r="BT112" s="654">
        <v>0.25454087264476366</v>
      </c>
      <c r="BU112" s="654">
        <v>0.45900375410744931</v>
      </c>
      <c r="BV112" s="654">
        <v>0.23995404717028118</v>
      </c>
      <c r="BW112" s="654">
        <v>0.27493052898178094</v>
      </c>
      <c r="BX112" s="655">
        <v>5.150256034155215E-2</v>
      </c>
      <c r="BY112" s="656">
        <v>1.2176649308283355E-2</v>
      </c>
      <c r="BZ112" s="656">
        <v>1.9833191660714733E-2</v>
      </c>
      <c r="CA112" s="656">
        <v>2.127319612977896E-2</v>
      </c>
      <c r="CB112" s="656">
        <v>1.3504516370956954E-2</v>
      </c>
      <c r="CC112" s="657">
        <v>1.585640575568209E-2</v>
      </c>
      <c r="CD112"/>
      <c r="CE112" s="658">
        <v>99</v>
      </c>
      <c r="CF112" s="658">
        <v>0</v>
      </c>
      <c r="CG112" s="658">
        <v>0</v>
      </c>
      <c r="CH112" s="658">
        <v>99</v>
      </c>
      <c r="CI112" s="658">
        <v>32</v>
      </c>
      <c r="CJ112" s="658">
        <v>0</v>
      </c>
      <c r="CK112" s="658">
        <v>0</v>
      </c>
      <c r="CL112" s="658">
        <v>32</v>
      </c>
      <c r="CM112" s="590"/>
      <c r="CN112" s="659">
        <v>3401327</v>
      </c>
      <c r="CO112" s="660" t="s">
        <v>443</v>
      </c>
      <c r="CP112" s="660">
        <v>0</v>
      </c>
      <c r="CQ112" s="660">
        <v>0</v>
      </c>
      <c r="CR112" s="660">
        <v>0</v>
      </c>
      <c r="CS112" s="660">
        <v>0</v>
      </c>
      <c r="CT112" s="660">
        <v>0</v>
      </c>
      <c r="CU112" s="590"/>
      <c r="CV112" s="661">
        <v>3401327</v>
      </c>
      <c r="CW112" s="662" t="s">
        <v>443</v>
      </c>
      <c r="CX112" s="662">
        <v>0</v>
      </c>
      <c r="CY112" s="662">
        <v>0</v>
      </c>
      <c r="CZ112" s="662">
        <v>0</v>
      </c>
      <c r="DA112" s="662">
        <v>0</v>
      </c>
      <c r="DB112" s="662">
        <v>0</v>
      </c>
      <c r="DD112" s="63">
        <v>0</v>
      </c>
      <c r="DE112" s="63">
        <v>0</v>
      </c>
      <c r="DF112" s="63">
        <v>0</v>
      </c>
      <c r="DH112" s="113">
        <v>4.69569047476509E-2</v>
      </c>
      <c r="DI112" s="63">
        <v>0</v>
      </c>
      <c r="DJ112" s="36">
        <v>1.0572919999999999</v>
      </c>
      <c r="DK112" s="63">
        <v>0</v>
      </c>
      <c r="DM112" s="63">
        <v>147427311</v>
      </c>
      <c r="DO112" s="63">
        <v>147427317</v>
      </c>
      <c r="DT112" s="63"/>
      <c r="DU112" s="593"/>
    </row>
    <row r="113" spans="1:130">
      <c r="A113" s="409"/>
      <c r="B113" s="102">
        <v>3401328</v>
      </c>
      <c r="C113" s="642">
        <v>1801831102</v>
      </c>
      <c r="D113" s="643"/>
      <c r="E113" s="644" t="s">
        <v>644</v>
      </c>
      <c r="F113" s="645"/>
      <c r="G113" s="646"/>
      <c r="H113" s="647">
        <v>42916</v>
      </c>
      <c r="I113" s="648">
        <v>12</v>
      </c>
      <c r="J113" s="649">
        <v>15353282</v>
      </c>
      <c r="K113" s="649"/>
      <c r="L113" s="649"/>
      <c r="M113" s="649">
        <v>15353282</v>
      </c>
      <c r="N113" s="649">
        <v>27760477</v>
      </c>
      <c r="O113" s="649"/>
      <c r="P113" s="649"/>
      <c r="Q113" s="649">
        <v>27760477</v>
      </c>
      <c r="R113" s="649">
        <v>40153340</v>
      </c>
      <c r="S113" s="649"/>
      <c r="T113" s="649"/>
      <c r="U113" s="649">
        <v>40153340</v>
      </c>
      <c r="V113" s="649">
        <v>133785354</v>
      </c>
      <c r="W113" s="649"/>
      <c r="X113" s="649"/>
      <c r="Y113" s="649">
        <v>133785354</v>
      </c>
      <c r="Z113" s="649">
        <v>5166539</v>
      </c>
      <c r="AA113" s="649"/>
      <c r="AB113" s="649"/>
      <c r="AC113" s="649">
        <v>5166539</v>
      </c>
      <c r="AD113" s="649">
        <v>2458494</v>
      </c>
      <c r="AE113" s="649"/>
      <c r="AF113" s="649"/>
      <c r="AG113" s="649">
        <v>2458494</v>
      </c>
      <c r="AH113" s="649">
        <v>15141839</v>
      </c>
      <c r="AI113" s="649"/>
      <c r="AJ113" s="649"/>
      <c r="AK113" s="649">
        <v>15141839</v>
      </c>
      <c r="AL113" s="649">
        <v>3419088</v>
      </c>
      <c r="AM113" s="649"/>
      <c r="AN113" s="649"/>
      <c r="AO113" s="649">
        <v>3419088</v>
      </c>
      <c r="AP113" s="649"/>
      <c r="AQ113" s="649"/>
      <c r="AR113" s="649"/>
      <c r="AS113" s="649">
        <v>0</v>
      </c>
      <c r="AT113" s="649"/>
      <c r="AU113" s="649"/>
      <c r="AV113" s="649"/>
      <c r="AW113" s="649">
        <v>0</v>
      </c>
      <c r="AX113" s="650">
        <v>15353282</v>
      </c>
      <c r="AY113" s="650">
        <v>27760477</v>
      </c>
      <c r="AZ113" s="650">
        <v>40153340</v>
      </c>
      <c r="BA113" s="650">
        <v>133785354</v>
      </c>
      <c r="BB113" s="650">
        <v>5166539</v>
      </c>
      <c r="BC113" s="650">
        <v>2458494</v>
      </c>
      <c r="BD113" s="650">
        <v>15141839</v>
      </c>
      <c r="BE113" s="650">
        <v>3419088</v>
      </c>
      <c r="BF113" s="651">
        <v>0.47584930646995988</v>
      </c>
      <c r="BG113" s="651">
        <v>0.22580401231316752</v>
      </c>
      <c r="BH113" s="651">
        <v>0.28941661416780801</v>
      </c>
      <c r="BI113" s="651">
        <v>0.38236624898451788</v>
      </c>
      <c r="BJ113" s="651">
        <v>0.20750011993091561</v>
      </c>
      <c r="BK113" s="651">
        <v>0.24786755614021111</v>
      </c>
      <c r="BL113"/>
      <c r="BM113" s="149">
        <v>0.25440431530277802</v>
      </c>
      <c r="BN113" s="149">
        <v>0.74559568469722204</v>
      </c>
      <c r="BO113" s="653">
        <v>0</v>
      </c>
      <c r="BP113" s="653">
        <v>0</v>
      </c>
      <c r="BQ113"/>
      <c r="BR113" s="654">
        <v>0.46965615002672412</v>
      </c>
      <c r="BS113" s="654">
        <v>0.2365192916282351</v>
      </c>
      <c r="BT113" s="654">
        <v>0.29647329153333307</v>
      </c>
      <c r="BU113" s="654">
        <v>0.40052937073736827</v>
      </c>
      <c r="BV113" s="654">
        <v>0.21103829577951189</v>
      </c>
      <c r="BW113" s="654">
        <v>0.2551706710608394</v>
      </c>
      <c r="BX113" s="655">
        <v>6.1931564432357589E-3</v>
      </c>
      <c r="BY113" s="656">
        <v>-1.0715279315067577E-2</v>
      </c>
      <c r="BZ113" s="656">
        <v>-7.0566773655250659E-3</v>
      </c>
      <c r="CA113" s="656">
        <v>-1.8163121752850397E-2</v>
      </c>
      <c r="CB113" s="656">
        <v>-3.5381758485962811E-3</v>
      </c>
      <c r="CC113" s="657">
        <v>-7.3031149206282953E-3</v>
      </c>
      <c r="CD113"/>
      <c r="CE113" s="658">
        <v>1184</v>
      </c>
      <c r="CF113" s="658">
        <v>0</v>
      </c>
      <c r="CG113" s="658">
        <v>0</v>
      </c>
      <c r="CH113" s="658">
        <v>1184</v>
      </c>
      <c r="CI113" s="658">
        <v>375</v>
      </c>
      <c r="CJ113" s="658">
        <v>0</v>
      </c>
      <c r="CK113" s="658">
        <v>0</v>
      </c>
      <c r="CL113" s="658">
        <v>375</v>
      </c>
      <c r="CM113" s="590"/>
      <c r="CN113" s="659">
        <v>3401328</v>
      </c>
      <c r="CO113" s="660" t="s">
        <v>644</v>
      </c>
      <c r="CP113" s="660">
        <v>0</v>
      </c>
      <c r="CQ113" s="660">
        <v>0</v>
      </c>
      <c r="CR113" s="660">
        <v>0</v>
      </c>
      <c r="CS113" s="660">
        <v>0</v>
      </c>
      <c r="CT113" s="660">
        <v>0</v>
      </c>
      <c r="CU113" s="590"/>
      <c r="CV113" s="661">
        <v>3401328</v>
      </c>
      <c r="CW113" s="662" t="s">
        <v>644</v>
      </c>
      <c r="CX113" s="662">
        <v>0</v>
      </c>
      <c r="CY113" s="662">
        <v>0</v>
      </c>
      <c r="CZ113" s="662">
        <v>0</v>
      </c>
      <c r="DA113" s="662">
        <v>0</v>
      </c>
      <c r="DB113" s="662">
        <v>0</v>
      </c>
      <c r="DD113" s="63">
        <v>0</v>
      </c>
      <c r="DE113" s="63">
        <v>0</v>
      </c>
      <c r="DF113" s="63">
        <v>0</v>
      </c>
      <c r="DH113" s="113">
        <v>0.12316387791175203</v>
      </c>
      <c r="DI113" s="63">
        <v>0</v>
      </c>
      <c r="DJ113" s="36">
        <v>1.0646850000000001</v>
      </c>
      <c r="DK113" s="63">
        <v>0</v>
      </c>
      <c r="DM113" s="63">
        <v>243238413</v>
      </c>
      <c r="DO113" s="63">
        <v>243238419</v>
      </c>
      <c r="DT113" s="63"/>
      <c r="DU113" s="593"/>
    </row>
    <row r="114" spans="1:130">
      <c r="A114" s="409"/>
      <c r="B114" s="102">
        <v>3401329</v>
      </c>
      <c r="C114" s="642">
        <v>1679570840</v>
      </c>
      <c r="D114" s="643"/>
      <c r="E114" s="644" t="s">
        <v>444</v>
      </c>
      <c r="F114" s="645"/>
      <c r="G114" s="646"/>
      <c r="H114" s="647">
        <v>43008</v>
      </c>
      <c r="I114" s="648">
        <v>12</v>
      </c>
      <c r="J114" s="649">
        <v>7856275</v>
      </c>
      <c r="K114" s="649"/>
      <c r="L114" s="649"/>
      <c r="M114" s="649">
        <v>7856275</v>
      </c>
      <c r="N114" s="649">
        <v>22628643</v>
      </c>
      <c r="O114" s="649"/>
      <c r="P114" s="649"/>
      <c r="Q114" s="649">
        <v>22628643</v>
      </c>
      <c r="R114" s="649">
        <v>14600338</v>
      </c>
      <c r="S114" s="649"/>
      <c r="T114" s="649"/>
      <c r="U114" s="649">
        <v>14600338</v>
      </c>
      <c r="V114" s="649">
        <v>96593390</v>
      </c>
      <c r="W114" s="649"/>
      <c r="X114" s="649"/>
      <c r="Y114" s="649">
        <v>96593390</v>
      </c>
      <c r="Z114" s="649">
        <v>2724082</v>
      </c>
      <c r="AA114" s="649"/>
      <c r="AB114" s="649"/>
      <c r="AC114" s="649">
        <v>2724082</v>
      </c>
      <c r="AD114" s="649">
        <v>1489308</v>
      </c>
      <c r="AE114" s="649"/>
      <c r="AF114" s="649"/>
      <c r="AG114" s="649">
        <v>1489308</v>
      </c>
      <c r="AH114" s="649">
        <v>11392916</v>
      </c>
      <c r="AI114" s="649"/>
      <c r="AJ114" s="649"/>
      <c r="AK114" s="649">
        <v>11392916</v>
      </c>
      <c r="AL114" s="649">
        <v>2680393</v>
      </c>
      <c r="AM114" s="649"/>
      <c r="AN114" s="649"/>
      <c r="AO114" s="649">
        <v>2680393</v>
      </c>
      <c r="AP114" s="649"/>
      <c r="AQ114" s="649"/>
      <c r="AR114" s="649"/>
      <c r="AS114" s="649">
        <v>0</v>
      </c>
      <c r="AT114" s="649"/>
      <c r="AU114" s="649"/>
      <c r="AV114" s="649"/>
      <c r="AW114" s="649">
        <v>0</v>
      </c>
      <c r="AX114" s="650">
        <v>7856275</v>
      </c>
      <c r="AY114" s="650">
        <v>22628643</v>
      </c>
      <c r="AZ114" s="650">
        <v>14600338</v>
      </c>
      <c r="BA114" s="650">
        <v>96593390</v>
      </c>
      <c r="BB114" s="650">
        <v>2724082</v>
      </c>
      <c r="BC114" s="650">
        <v>1489308</v>
      </c>
      <c r="BD114" s="650">
        <v>11392916</v>
      </c>
      <c r="BE114" s="650">
        <v>2680393</v>
      </c>
      <c r="BF114" s="651">
        <v>0.54671922504535475</v>
      </c>
      <c r="BG114" s="651">
        <v>0.23526838958524754</v>
      </c>
      <c r="BH114" s="651">
        <v>0.29536740034956438</v>
      </c>
      <c r="BI114" s="651">
        <v>0.53808857027830448</v>
      </c>
      <c r="BJ114" s="651">
        <v>0.23426699280354485</v>
      </c>
      <c r="BK114" s="651">
        <v>0.27416040947921089</v>
      </c>
      <c r="BL114"/>
      <c r="BM114" s="149">
        <v>0.19296467988449104</v>
      </c>
      <c r="BN114" s="149">
        <v>0.80703532011550894</v>
      </c>
      <c r="BO114" s="653">
        <v>0</v>
      </c>
      <c r="BP114" s="653">
        <v>0</v>
      </c>
      <c r="BQ114"/>
      <c r="BR114" s="654">
        <v>0.74553681478785927</v>
      </c>
      <c r="BS114" s="654">
        <v>0.25424427749426104</v>
      </c>
      <c r="BT114" s="654">
        <v>0.33761437538939809</v>
      </c>
      <c r="BU114" s="654">
        <v>0.61059621177951817</v>
      </c>
      <c r="BV114" s="654">
        <v>0.26079544111062142</v>
      </c>
      <c r="BW114" s="654">
        <v>0.30494664541130362</v>
      </c>
      <c r="BX114" s="655">
        <v>-0.19881758974250452</v>
      </c>
      <c r="BY114" s="656">
        <v>-1.89758879090135E-2</v>
      </c>
      <c r="BZ114" s="656">
        <v>-4.2246975039833712E-2</v>
      </c>
      <c r="CA114" s="656">
        <v>-7.2507641501213693E-2</v>
      </c>
      <c r="CB114" s="656">
        <v>-2.6528448307076569E-2</v>
      </c>
      <c r="CC114" s="657">
        <v>-3.0786235932092731E-2</v>
      </c>
      <c r="CD114"/>
      <c r="CE114" s="658">
        <v>854</v>
      </c>
      <c r="CF114" s="658">
        <v>0</v>
      </c>
      <c r="CG114" s="658">
        <v>0</v>
      </c>
      <c r="CH114" s="658">
        <v>854</v>
      </c>
      <c r="CI114" s="658">
        <v>398</v>
      </c>
      <c r="CJ114" s="658">
        <v>0</v>
      </c>
      <c r="CK114" s="658">
        <v>0</v>
      </c>
      <c r="CL114" s="658">
        <v>398</v>
      </c>
      <c r="CM114" s="590"/>
      <c r="CN114" s="659">
        <v>3401329</v>
      </c>
      <c r="CO114" s="660" t="s">
        <v>444</v>
      </c>
      <c r="CP114" s="660">
        <v>0</v>
      </c>
      <c r="CQ114" s="660">
        <v>0</v>
      </c>
      <c r="CR114" s="660">
        <v>0</v>
      </c>
      <c r="CS114" s="660">
        <v>0</v>
      </c>
      <c r="CT114" s="660">
        <v>0</v>
      </c>
      <c r="CU114" s="590"/>
      <c r="CV114" s="661">
        <v>3401329</v>
      </c>
      <c r="CW114" s="662" t="s">
        <v>444</v>
      </c>
      <c r="CX114" s="662">
        <v>0</v>
      </c>
      <c r="CY114" s="662">
        <v>0</v>
      </c>
      <c r="CZ114" s="662">
        <v>0</v>
      </c>
      <c r="DA114" s="662">
        <v>0</v>
      </c>
      <c r="DB114" s="662">
        <v>0</v>
      </c>
      <c r="DD114" s="63">
        <v>0</v>
      </c>
      <c r="DE114" s="63">
        <v>0</v>
      </c>
      <c r="DF114" s="63">
        <v>0</v>
      </c>
      <c r="DH114" s="113">
        <v>0.11845133621136716</v>
      </c>
      <c r="DI114" s="63">
        <v>0</v>
      </c>
      <c r="DJ114" s="36">
        <v>1.0572919999999999</v>
      </c>
      <c r="DK114" s="63">
        <v>0</v>
      </c>
      <c r="DM114" s="63">
        <v>159965345</v>
      </c>
      <c r="DO114" s="63">
        <v>159965351</v>
      </c>
      <c r="DT114" s="63"/>
      <c r="DU114" s="593"/>
    </row>
    <row r="115" spans="1:130">
      <c r="A115" s="409"/>
      <c r="B115" s="102">
        <v>3402012</v>
      </c>
      <c r="C115" s="642">
        <v>1881722713</v>
      </c>
      <c r="D115" s="643"/>
      <c r="E115" s="644" t="s">
        <v>445</v>
      </c>
      <c r="F115" s="645"/>
      <c r="G115" s="646"/>
      <c r="H115" s="647">
        <v>42978</v>
      </c>
      <c r="I115" s="648">
        <v>12</v>
      </c>
      <c r="J115" s="649">
        <v>31460145</v>
      </c>
      <c r="K115" s="649"/>
      <c r="L115" s="649"/>
      <c r="M115" s="649">
        <v>31460145</v>
      </c>
      <c r="N115" s="649">
        <v>131931</v>
      </c>
      <c r="O115" s="649"/>
      <c r="P115" s="649"/>
      <c r="Q115" s="649">
        <v>131931</v>
      </c>
      <c r="R115" s="649">
        <v>114467813</v>
      </c>
      <c r="S115" s="649"/>
      <c r="T115" s="649"/>
      <c r="U115" s="649">
        <v>114467813</v>
      </c>
      <c r="V115" s="649">
        <v>364543</v>
      </c>
      <c r="W115" s="649"/>
      <c r="X115" s="649"/>
      <c r="Y115" s="649">
        <v>364543</v>
      </c>
      <c r="Z115" s="649">
        <v>1082643</v>
      </c>
      <c r="AA115" s="649"/>
      <c r="AB115" s="649"/>
      <c r="AC115" s="649">
        <v>1082643</v>
      </c>
      <c r="AD115" s="649">
        <v>389333</v>
      </c>
      <c r="AE115" s="649"/>
      <c r="AF115" s="649"/>
      <c r="AG115" s="649">
        <v>389333</v>
      </c>
      <c r="AH115" s="649"/>
      <c r="AI115" s="649"/>
      <c r="AJ115" s="649"/>
      <c r="AK115" s="649">
        <v>0</v>
      </c>
      <c r="AL115" s="649"/>
      <c r="AM115" s="649"/>
      <c r="AN115" s="649"/>
      <c r="AO115" s="649">
        <v>0</v>
      </c>
      <c r="AP115" s="649"/>
      <c r="AQ115" s="649"/>
      <c r="AR115" s="649"/>
      <c r="AS115" s="649">
        <v>0</v>
      </c>
      <c r="AT115" s="649"/>
      <c r="AU115" s="649"/>
      <c r="AV115" s="649"/>
      <c r="AW115" s="649">
        <v>0</v>
      </c>
      <c r="AX115" s="650">
        <v>31460145</v>
      </c>
      <c r="AY115" s="650">
        <v>131931</v>
      </c>
      <c r="AZ115" s="650">
        <v>114467813</v>
      </c>
      <c r="BA115" s="650">
        <v>364543</v>
      </c>
      <c r="BB115" s="650">
        <v>1082643</v>
      </c>
      <c r="BC115" s="650">
        <v>389333</v>
      </c>
      <c r="BD115" s="650">
        <v>0</v>
      </c>
      <c r="BE115" s="650">
        <v>0</v>
      </c>
      <c r="BF115" s="651">
        <v>0.3596134644568893</v>
      </c>
      <c r="BG115" s="651">
        <v>0</v>
      </c>
      <c r="BH115" s="651">
        <v>0.3596134644568893</v>
      </c>
      <c r="BI115" s="651">
        <v>0.2748383512839544</v>
      </c>
      <c r="BJ115" s="651">
        <v>0.36190792307080372</v>
      </c>
      <c r="BK115" s="651">
        <v>0.27511475946727071</v>
      </c>
      <c r="BL115"/>
      <c r="BM115" s="149">
        <v>1</v>
      </c>
      <c r="BN115" s="149">
        <v>0</v>
      </c>
      <c r="BO115" s="653">
        <v>0</v>
      </c>
      <c r="BP115" s="653">
        <v>0</v>
      </c>
      <c r="BQ115"/>
      <c r="BR115" s="654">
        <v>0</v>
      </c>
      <c r="BS115" s="654">
        <v>0</v>
      </c>
      <c r="BT115" s="654">
        <v>0</v>
      </c>
      <c r="BU115" s="654">
        <v>0</v>
      </c>
      <c r="BV115" s="654">
        <v>0</v>
      </c>
      <c r="BW115" s="654">
        <v>0</v>
      </c>
      <c r="BX115" s="655">
        <v>0.3596134644568893</v>
      </c>
      <c r="BY115" s="656">
        <v>0</v>
      </c>
      <c r="BZ115" s="656">
        <v>0.3596134644568893</v>
      </c>
      <c r="CA115" s="656">
        <v>0.2748383512839544</v>
      </c>
      <c r="CB115" s="656">
        <v>0.36190792307080372</v>
      </c>
      <c r="CC115" s="657">
        <v>0.27511475946727071</v>
      </c>
      <c r="CD115"/>
      <c r="CE115" s="658">
        <v>237</v>
      </c>
      <c r="CF115" s="658">
        <v>0</v>
      </c>
      <c r="CG115" s="658">
        <v>0</v>
      </c>
      <c r="CH115" s="658">
        <v>237</v>
      </c>
      <c r="CI115" s="658">
        <v>3</v>
      </c>
      <c r="CJ115" s="658">
        <v>0</v>
      </c>
      <c r="CK115" s="658">
        <v>0</v>
      </c>
      <c r="CL115" s="658">
        <v>3</v>
      </c>
      <c r="CM115" s="590"/>
      <c r="CN115" s="659">
        <v>3402012</v>
      </c>
      <c r="CO115" s="660" t="s">
        <v>445</v>
      </c>
      <c r="CP115" s="660">
        <v>0</v>
      </c>
      <c r="CQ115" s="660">
        <v>0</v>
      </c>
      <c r="CR115" s="660">
        <v>0</v>
      </c>
      <c r="CS115" s="660">
        <v>0</v>
      </c>
      <c r="CT115" s="660">
        <v>0</v>
      </c>
      <c r="CU115" s="590"/>
      <c r="CV115" s="661">
        <v>3402012</v>
      </c>
      <c r="CW115" s="662" t="s">
        <v>445</v>
      </c>
      <c r="CX115" s="662">
        <v>0</v>
      </c>
      <c r="CY115" s="662">
        <v>0</v>
      </c>
      <c r="CZ115" s="662">
        <v>0</v>
      </c>
      <c r="DA115" s="662">
        <v>0</v>
      </c>
      <c r="DB115" s="662">
        <v>0</v>
      </c>
      <c r="DD115" s="63">
        <v>0</v>
      </c>
      <c r="DE115" s="63">
        <v>0</v>
      </c>
      <c r="DF115" s="63">
        <v>0</v>
      </c>
      <c r="DH115" s="113">
        <v>0</v>
      </c>
      <c r="DI115" s="63">
        <v>0</v>
      </c>
      <c r="DJ115" s="36">
        <v>1.060052</v>
      </c>
      <c r="DK115" s="63">
        <v>0</v>
      </c>
      <c r="DM115" s="63">
        <v>147896408</v>
      </c>
      <c r="DO115" s="63">
        <v>147896414</v>
      </c>
      <c r="DT115" s="63"/>
      <c r="DU115" s="593"/>
    </row>
    <row r="116" spans="1:130">
      <c r="A116" s="409"/>
      <c r="B116" s="102">
        <v>3402014</v>
      </c>
      <c r="C116" s="642">
        <v>1982607115</v>
      </c>
      <c r="D116" s="643"/>
      <c r="E116" s="644" t="s">
        <v>74</v>
      </c>
      <c r="F116" s="645"/>
      <c r="G116" s="646"/>
      <c r="H116" s="647">
        <v>42916</v>
      </c>
      <c r="I116" s="648">
        <v>12</v>
      </c>
      <c r="J116" s="649">
        <v>28685236</v>
      </c>
      <c r="K116" s="649"/>
      <c r="L116" s="649"/>
      <c r="M116" s="649">
        <v>28685236</v>
      </c>
      <c r="N116" s="649">
        <v>13344023</v>
      </c>
      <c r="O116" s="649"/>
      <c r="P116" s="649"/>
      <c r="Q116" s="649">
        <v>13344023</v>
      </c>
      <c r="R116" s="649">
        <v>114765274</v>
      </c>
      <c r="S116" s="649"/>
      <c r="T116" s="649"/>
      <c r="U116" s="649">
        <v>114765274</v>
      </c>
      <c r="V116" s="649">
        <v>60828336</v>
      </c>
      <c r="W116" s="649"/>
      <c r="X116" s="649"/>
      <c r="Y116" s="649">
        <v>60828336</v>
      </c>
      <c r="Z116" s="649">
        <v>25312499</v>
      </c>
      <c r="AA116" s="649"/>
      <c r="AB116" s="649"/>
      <c r="AC116" s="649">
        <v>25312499</v>
      </c>
      <c r="AD116" s="649">
        <v>6698285</v>
      </c>
      <c r="AE116" s="649"/>
      <c r="AF116" s="649"/>
      <c r="AG116" s="649">
        <v>6698285</v>
      </c>
      <c r="AH116" s="649">
        <v>16465269</v>
      </c>
      <c r="AI116" s="649"/>
      <c r="AJ116" s="649"/>
      <c r="AK116" s="649">
        <v>16465269</v>
      </c>
      <c r="AL116" s="649">
        <v>3901083</v>
      </c>
      <c r="AM116" s="649"/>
      <c r="AN116" s="649"/>
      <c r="AO116" s="649">
        <v>3901083</v>
      </c>
      <c r="AP116" s="649"/>
      <c r="AQ116" s="649"/>
      <c r="AR116" s="649"/>
      <c r="AS116" s="649">
        <v>0</v>
      </c>
      <c r="AT116" s="649"/>
      <c r="AU116" s="649"/>
      <c r="AV116" s="649"/>
      <c r="AW116" s="649">
        <v>0</v>
      </c>
      <c r="AX116" s="650">
        <v>28685236</v>
      </c>
      <c r="AY116" s="650">
        <v>13344023</v>
      </c>
      <c r="AZ116" s="650">
        <v>114765274</v>
      </c>
      <c r="BA116" s="650">
        <v>60828336</v>
      </c>
      <c r="BB116" s="650">
        <v>25312499</v>
      </c>
      <c r="BC116" s="650">
        <v>6698285</v>
      </c>
      <c r="BD116" s="650">
        <v>16465269</v>
      </c>
      <c r="BE116" s="650">
        <v>3901083</v>
      </c>
      <c r="BF116" s="651">
        <v>0.26462361539253787</v>
      </c>
      <c r="BG116" s="651">
        <v>0.2369279845959395</v>
      </c>
      <c r="BH116" s="651">
        <v>0.25370833597429138</v>
      </c>
      <c r="BI116" s="651">
        <v>0.24994700051864122</v>
      </c>
      <c r="BJ116" s="651">
        <v>0.21937182368427766</v>
      </c>
      <c r="BK116" s="651">
        <v>0.23935528747316032</v>
      </c>
      <c r="BL116"/>
      <c r="BM116" s="149">
        <v>0.60588442637720619</v>
      </c>
      <c r="BN116" s="149">
        <v>0.39411557362279381</v>
      </c>
      <c r="BO116" s="653">
        <v>0</v>
      </c>
      <c r="BP116" s="653">
        <v>0</v>
      </c>
      <c r="BQ116"/>
      <c r="BR116" s="654">
        <v>0.26697825324456542</v>
      </c>
      <c r="BS116" s="654">
        <v>0.26487518802642368</v>
      </c>
      <c r="BT116" s="654">
        <v>0.26606787281048555</v>
      </c>
      <c r="BU116" s="654">
        <v>0.24613534527448741</v>
      </c>
      <c r="BV116" s="654">
        <v>0.23513700086679318</v>
      </c>
      <c r="BW116" s="654">
        <v>0.24250472169978338</v>
      </c>
      <c r="BX116" s="655">
        <v>-2.3546378520275524E-3</v>
      </c>
      <c r="BY116" s="656">
        <v>-2.794720343048418E-2</v>
      </c>
      <c r="BZ116" s="656">
        <v>-1.2359536836194174E-2</v>
      </c>
      <c r="CA116" s="656">
        <v>3.8116552441538054E-3</v>
      </c>
      <c r="CB116" s="656">
        <v>-1.5765177182515522E-2</v>
      </c>
      <c r="CC116" s="657">
        <v>-3.1494342266230602E-3</v>
      </c>
      <c r="CD116"/>
      <c r="CE116" s="658">
        <v>4782</v>
      </c>
      <c r="CF116" s="658">
        <v>0</v>
      </c>
      <c r="CG116" s="658">
        <v>0</v>
      </c>
      <c r="CH116" s="658">
        <v>4782</v>
      </c>
      <c r="CI116" s="658">
        <v>78</v>
      </c>
      <c r="CJ116" s="658">
        <v>0</v>
      </c>
      <c r="CK116" s="658">
        <v>0</v>
      </c>
      <c r="CL116" s="658">
        <v>78</v>
      </c>
      <c r="CM116" s="590"/>
      <c r="CN116" s="659">
        <v>3402014</v>
      </c>
      <c r="CO116" s="660" t="s">
        <v>74</v>
      </c>
      <c r="CP116" s="660">
        <v>0</v>
      </c>
      <c r="CQ116" s="660">
        <v>0</v>
      </c>
      <c r="CR116" s="660">
        <v>0</v>
      </c>
      <c r="CS116" s="660">
        <v>0</v>
      </c>
      <c r="CT116" s="660">
        <v>0</v>
      </c>
      <c r="CU116" s="590"/>
      <c r="CV116" s="661">
        <v>3402014</v>
      </c>
      <c r="CW116" s="662" t="s">
        <v>74</v>
      </c>
      <c r="CX116" s="662">
        <v>0</v>
      </c>
      <c r="CY116" s="662">
        <v>0</v>
      </c>
      <c r="CZ116" s="662">
        <v>0</v>
      </c>
      <c r="DA116" s="662">
        <v>0</v>
      </c>
      <c r="DB116" s="662">
        <v>0</v>
      </c>
      <c r="DD116" s="63">
        <v>0</v>
      </c>
      <c r="DE116" s="63">
        <v>0</v>
      </c>
      <c r="DF116" s="63">
        <v>0</v>
      </c>
      <c r="DH116" s="113">
        <v>0.29234684322711374</v>
      </c>
      <c r="DI116" s="63">
        <v>0</v>
      </c>
      <c r="DJ116" s="36">
        <v>1.0646850000000001</v>
      </c>
      <c r="DK116" s="63">
        <v>0</v>
      </c>
      <c r="DM116" s="63">
        <v>270000005</v>
      </c>
      <c r="DO116" s="63">
        <v>270000011</v>
      </c>
      <c r="DT116" s="63"/>
      <c r="DU116" s="593"/>
    </row>
    <row r="117" spans="1:130">
      <c r="A117" s="409"/>
      <c r="B117" s="102">
        <v>3402015</v>
      </c>
      <c r="C117" s="642">
        <v>1831170257</v>
      </c>
      <c r="D117" s="643"/>
      <c r="E117" s="644" t="s">
        <v>470</v>
      </c>
      <c r="F117" s="645"/>
      <c r="G117" s="646"/>
      <c r="H117" s="647">
        <v>42947</v>
      </c>
      <c r="I117" s="648">
        <v>12</v>
      </c>
      <c r="J117" s="649">
        <v>16976373</v>
      </c>
      <c r="K117" s="649"/>
      <c r="L117" s="649"/>
      <c r="M117" s="649">
        <v>16976373</v>
      </c>
      <c r="N117" s="649"/>
      <c r="O117" s="649"/>
      <c r="P117" s="649"/>
      <c r="Q117" s="649">
        <v>0</v>
      </c>
      <c r="R117" s="649">
        <v>72807331</v>
      </c>
      <c r="S117" s="649"/>
      <c r="T117" s="649"/>
      <c r="U117" s="649">
        <v>72807331</v>
      </c>
      <c r="V117" s="649"/>
      <c r="W117" s="649"/>
      <c r="X117" s="649"/>
      <c r="Y117" s="649">
        <v>0</v>
      </c>
      <c r="Z117" s="649">
        <v>579364</v>
      </c>
      <c r="AA117" s="649"/>
      <c r="AB117" s="649"/>
      <c r="AC117" s="649">
        <v>579364</v>
      </c>
      <c r="AD117" s="649">
        <v>126950</v>
      </c>
      <c r="AE117" s="649"/>
      <c r="AF117" s="649"/>
      <c r="AG117" s="649">
        <v>126950</v>
      </c>
      <c r="AH117" s="649"/>
      <c r="AI117" s="649"/>
      <c r="AJ117" s="649"/>
      <c r="AK117" s="649">
        <v>0</v>
      </c>
      <c r="AL117" s="649"/>
      <c r="AM117" s="649"/>
      <c r="AN117" s="649"/>
      <c r="AO117" s="649">
        <v>0</v>
      </c>
      <c r="AP117" s="649"/>
      <c r="AQ117" s="649"/>
      <c r="AR117" s="649"/>
      <c r="AS117" s="649">
        <v>0</v>
      </c>
      <c r="AT117" s="649"/>
      <c r="AU117" s="649"/>
      <c r="AV117" s="649"/>
      <c r="AW117" s="649">
        <v>0</v>
      </c>
      <c r="AX117" s="650">
        <v>16976373</v>
      </c>
      <c r="AY117" s="650">
        <v>0</v>
      </c>
      <c r="AZ117" s="650">
        <v>72807331</v>
      </c>
      <c r="BA117" s="650">
        <v>0</v>
      </c>
      <c r="BB117" s="650">
        <v>579364</v>
      </c>
      <c r="BC117" s="650">
        <v>126950</v>
      </c>
      <c r="BD117" s="650">
        <v>0</v>
      </c>
      <c r="BE117" s="650">
        <v>0</v>
      </c>
      <c r="BF117" s="651">
        <v>0.21911958630498271</v>
      </c>
      <c r="BG117" s="651">
        <v>0</v>
      </c>
      <c r="BH117" s="651">
        <v>0.21911958630498271</v>
      </c>
      <c r="BI117" s="651">
        <v>0.23316845662149049</v>
      </c>
      <c r="BJ117" s="651">
        <v>0</v>
      </c>
      <c r="BK117" s="651">
        <v>0.23316845662149049</v>
      </c>
      <c r="BL117"/>
      <c r="BM117" s="149">
        <v>1</v>
      </c>
      <c r="BN117" s="149">
        <v>0</v>
      </c>
      <c r="BO117" s="653">
        <v>0</v>
      </c>
      <c r="BP117" s="653">
        <v>0</v>
      </c>
      <c r="BQ117"/>
      <c r="BR117" s="654">
        <v>0</v>
      </c>
      <c r="BS117" s="654">
        <v>0</v>
      </c>
      <c r="BT117" s="654">
        <v>0</v>
      </c>
      <c r="BU117" s="654">
        <v>0.23282095897347846</v>
      </c>
      <c r="BV117" s="654">
        <v>0</v>
      </c>
      <c r="BW117" s="654">
        <v>0.23282095897347846</v>
      </c>
      <c r="BX117" s="655">
        <v>0.21911958630498271</v>
      </c>
      <c r="BY117" s="656">
        <v>0</v>
      </c>
      <c r="BZ117" s="656">
        <v>0.21911958630498271</v>
      </c>
      <c r="CA117" s="656">
        <v>3.4749764801203509E-4</v>
      </c>
      <c r="CB117" s="656">
        <v>0</v>
      </c>
      <c r="CC117" s="657">
        <v>3.4749764801203509E-4</v>
      </c>
      <c r="CD117"/>
      <c r="CE117" s="658">
        <v>0</v>
      </c>
      <c r="CF117" s="658">
        <v>0</v>
      </c>
      <c r="CG117" s="658">
        <v>0</v>
      </c>
      <c r="CH117" s="658">
        <v>0</v>
      </c>
      <c r="CI117" s="658">
        <v>0</v>
      </c>
      <c r="CJ117" s="658">
        <v>0</v>
      </c>
      <c r="CK117" s="658">
        <v>0</v>
      </c>
      <c r="CL117" s="658">
        <v>0</v>
      </c>
      <c r="CM117" s="590"/>
      <c r="CN117" s="659">
        <v>3402015</v>
      </c>
      <c r="CO117" s="660" t="s">
        <v>470</v>
      </c>
      <c r="CP117" s="660">
        <v>0</v>
      </c>
      <c r="CQ117" s="660">
        <v>0</v>
      </c>
      <c r="CR117" s="660">
        <v>0</v>
      </c>
      <c r="CS117" s="660">
        <v>0</v>
      </c>
      <c r="CT117" s="660">
        <v>0</v>
      </c>
      <c r="CU117" s="590"/>
      <c r="CV117" s="661">
        <v>3402015</v>
      </c>
      <c r="CW117" s="662" t="s">
        <v>470</v>
      </c>
      <c r="CX117" s="662">
        <v>0</v>
      </c>
      <c r="CY117" s="662">
        <v>0</v>
      </c>
      <c r="CZ117" s="662">
        <v>0</v>
      </c>
      <c r="DA117" s="662">
        <v>0</v>
      </c>
      <c r="DB117" s="662">
        <v>0</v>
      </c>
      <c r="DD117" s="63">
        <v>0</v>
      </c>
      <c r="DE117" s="63">
        <v>0</v>
      </c>
      <c r="DF117" s="63">
        <v>0</v>
      </c>
      <c r="DH117" s="113">
        <v>0</v>
      </c>
      <c r="DI117" s="63">
        <v>0</v>
      </c>
      <c r="DJ117" s="36">
        <v>1.061901</v>
      </c>
      <c r="DK117" s="63">
        <v>0</v>
      </c>
      <c r="DM117" s="63">
        <v>90490018</v>
      </c>
      <c r="DO117" s="63">
        <v>90490024</v>
      </c>
      <c r="DT117" s="63"/>
      <c r="DU117" s="593"/>
    </row>
    <row r="118" spans="1:130">
      <c r="A118" s="409"/>
      <c r="B118" s="102">
        <v>3402016</v>
      </c>
      <c r="C118" s="642">
        <v>1457351884</v>
      </c>
      <c r="D118" s="643"/>
      <c r="E118" s="644" t="s">
        <v>446</v>
      </c>
      <c r="F118" s="645"/>
      <c r="G118" s="646"/>
      <c r="H118" s="647">
        <v>42947</v>
      </c>
      <c r="I118" s="648">
        <v>12</v>
      </c>
      <c r="J118" s="649">
        <v>10943798</v>
      </c>
      <c r="K118" s="649"/>
      <c r="L118" s="649"/>
      <c r="M118" s="649">
        <v>10943798</v>
      </c>
      <c r="N118" s="649"/>
      <c r="O118" s="649"/>
      <c r="P118" s="649"/>
      <c r="Q118" s="649">
        <v>0</v>
      </c>
      <c r="R118" s="649">
        <v>32324501</v>
      </c>
      <c r="S118" s="649"/>
      <c r="T118" s="649"/>
      <c r="U118" s="649">
        <v>32324501</v>
      </c>
      <c r="V118" s="649"/>
      <c r="W118" s="649"/>
      <c r="X118" s="649"/>
      <c r="Y118" s="649">
        <v>0</v>
      </c>
      <c r="Z118" s="649"/>
      <c r="AA118" s="649"/>
      <c r="AB118" s="649"/>
      <c r="AC118" s="649">
        <v>0</v>
      </c>
      <c r="AD118" s="649"/>
      <c r="AE118" s="649"/>
      <c r="AF118" s="649"/>
      <c r="AG118" s="649">
        <v>0</v>
      </c>
      <c r="AH118" s="649"/>
      <c r="AI118" s="649"/>
      <c r="AJ118" s="649"/>
      <c r="AK118" s="649">
        <v>0</v>
      </c>
      <c r="AL118" s="649"/>
      <c r="AM118" s="649"/>
      <c r="AN118" s="649"/>
      <c r="AO118" s="649">
        <v>0</v>
      </c>
      <c r="AP118" s="649"/>
      <c r="AQ118" s="649"/>
      <c r="AR118" s="649"/>
      <c r="AS118" s="649">
        <v>0</v>
      </c>
      <c r="AT118" s="649"/>
      <c r="AU118" s="649"/>
      <c r="AV118" s="649"/>
      <c r="AW118" s="649">
        <v>0</v>
      </c>
      <c r="AX118" s="650">
        <v>10943798</v>
      </c>
      <c r="AY118" s="650">
        <v>0</v>
      </c>
      <c r="AZ118" s="650">
        <v>32324501</v>
      </c>
      <c r="BA118" s="650">
        <v>0</v>
      </c>
      <c r="BB118" s="650">
        <v>0</v>
      </c>
      <c r="BC118" s="650">
        <v>0</v>
      </c>
      <c r="BD118" s="650">
        <v>0</v>
      </c>
      <c r="BE118" s="650">
        <v>0</v>
      </c>
      <c r="BF118" s="651">
        <v>0</v>
      </c>
      <c r="BG118" s="651">
        <v>0</v>
      </c>
      <c r="BH118" s="651">
        <v>0</v>
      </c>
      <c r="BI118" s="651">
        <v>0.33856046223265751</v>
      </c>
      <c r="BJ118" s="651">
        <v>0</v>
      </c>
      <c r="BK118" s="651">
        <v>0.33856046223265751</v>
      </c>
      <c r="BL118"/>
      <c r="BM118" s="149">
        <v>0</v>
      </c>
      <c r="BN118" s="149">
        <v>0</v>
      </c>
      <c r="BO118" s="653">
        <v>0</v>
      </c>
      <c r="BP118" s="653">
        <v>0</v>
      </c>
      <c r="BQ118"/>
      <c r="BR118" s="654">
        <v>0</v>
      </c>
      <c r="BS118" s="654">
        <v>0</v>
      </c>
      <c r="BT118" s="654">
        <v>0</v>
      </c>
      <c r="BU118" s="654">
        <v>0.28477254523277151</v>
      </c>
      <c r="BV118" s="654">
        <v>0</v>
      </c>
      <c r="BW118" s="654">
        <v>0.28477254523277151</v>
      </c>
      <c r="BX118" s="655">
        <v>0</v>
      </c>
      <c r="BY118" s="656">
        <v>0</v>
      </c>
      <c r="BZ118" s="656">
        <v>0</v>
      </c>
      <c r="CA118" s="656">
        <v>5.3787916999885999E-2</v>
      </c>
      <c r="CB118" s="656">
        <v>0</v>
      </c>
      <c r="CC118" s="657">
        <v>5.3787916999885999E-2</v>
      </c>
      <c r="CD118"/>
      <c r="CE118" s="658">
        <v>9</v>
      </c>
      <c r="CF118" s="658">
        <v>0</v>
      </c>
      <c r="CG118" s="658">
        <v>0</v>
      </c>
      <c r="CH118" s="658">
        <v>9</v>
      </c>
      <c r="CI118" s="658">
        <v>1</v>
      </c>
      <c r="CJ118" s="658">
        <v>0</v>
      </c>
      <c r="CK118" s="658">
        <v>0</v>
      </c>
      <c r="CL118" s="658">
        <v>1</v>
      </c>
      <c r="CM118" s="590"/>
      <c r="CN118" s="659">
        <v>3402016</v>
      </c>
      <c r="CO118" s="660" t="s">
        <v>446</v>
      </c>
      <c r="CP118" s="660">
        <v>0</v>
      </c>
      <c r="CQ118" s="660">
        <v>0</v>
      </c>
      <c r="CR118" s="660">
        <v>0</v>
      </c>
      <c r="CS118" s="660">
        <v>0</v>
      </c>
      <c r="CT118" s="660">
        <v>0</v>
      </c>
      <c r="CU118" s="590"/>
      <c r="CV118" s="661">
        <v>3402016</v>
      </c>
      <c r="CW118" s="662" t="s">
        <v>446</v>
      </c>
      <c r="CX118" s="662">
        <v>0</v>
      </c>
      <c r="CY118" s="662">
        <v>0</v>
      </c>
      <c r="CZ118" s="662">
        <v>0</v>
      </c>
      <c r="DA118" s="662">
        <v>0</v>
      </c>
      <c r="DB118" s="662">
        <v>0</v>
      </c>
      <c r="DD118" s="63">
        <v>0</v>
      </c>
      <c r="DE118" s="63">
        <v>0</v>
      </c>
      <c r="DF118" s="63">
        <v>0</v>
      </c>
      <c r="DH118" s="113">
        <v>0</v>
      </c>
      <c r="DI118" s="63">
        <v>0</v>
      </c>
      <c r="DJ118" s="36">
        <v>1.061901</v>
      </c>
      <c r="DK118" s="63">
        <v>0</v>
      </c>
      <c r="DM118" s="63">
        <v>43268299</v>
      </c>
      <c r="DO118" s="63">
        <v>43268305</v>
      </c>
      <c r="DT118" s="63"/>
      <c r="DU118" s="593"/>
    </row>
    <row r="119" spans="1:130">
      <c r="A119" s="409"/>
      <c r="B119" s="102">
        <v>3402018</v>
      </c>
      <c r="C119" s="642">
        <v>1306845482</v>
      </c>
      <c r="D119" s="643"/>
      <c r="E119" s="644" t="s">
        <v>447</v>
      </c>
      <c r="F119" s="645"/>
      <c r="G119" s="646"/>
      <c r="H119" s="647"/>
      <c r="I119" s="648"/>
      <c r="J119" s="649"/>
      <c r="K119" s="649"/>
      <c r="L119" s="649"/>
      <c r="M119" s="649">
        <v>0</v>
      </c>
      <c r="N119" s="649"/>
      <c r="O119" s="649"/>
      <c r="P119" s="649"/>
      <c r="Q119" s="649">
        <v>0</v>
      </c>
      <c r="R119" s="649"/>
      <c r="S119" s="649"/>
      <c r="T119" s="649"/>
      <c r="U119" s="649">
        <v>0</v>
      </c>
      <c r="V119" s="649"/>
      <c r="W119" s="649"/>
      <c r="X119" s="649"/>
      <c r="Y119" s="649">
        <v>0</v>
      </c>
      <c r="Z119" s="649"/>
      <c r="AA119" s="649"/>
      <c r="AB119" s="649"/>
      <c r="AC119" s="649">
        <v>0</v>
      </c>
      <c r="AD119" s="649"/>
      <c r="AE119" s="649"/>
      <c r="AF119" s="649"/>
      <c r="AG119" s="649">
        <v>0</v>
      </c>
      <c r="AH119" s="649"/>
      <c r="AI119" s="649"/>
      <c r="AJ119" s="649"/>
      <c r="AK119" s="649">
        <v>0</v>
      </c>
      <c r="AL119" s="649"/>
      <c r="AM119" s="649"/>
      <c r="AN119" s="649"/>
      <c r="AO119" s="649">
        <v>0</v>
      </c>
      <c r="AP119" s="649"/>
      <c r="AQ119" s="649"/>
      <c r="AR119" s="649"/>
      <c r="AS119" s="649">
        <v>0</v>
      </c>
      <c r="AT119" s="649"/>
      <c r="AU119" s="649"/>
      <c r="AV119" s="649"/>
      <c r="AW119" s="649">
        <v>0</v>
      </c>
      <c r="AX119" s="650">
        <v>0</v>
      </c>
      <c r="AY119" s="650">
        <v>0</v>
      </c>
      <c r="AZ119" s="650">
        <v>0</v>
      </c>
      <c r="BA119" s="650">
        <v>0</v>
      </c>
      <c r="BB119" s="650">
        <v>0</v>
      </c>
      <c r="BC119" s="650">
        <v>0</v>
      </c>
      <c r="BD119" s="650">
        <v>0</v>
      </c>
      <c r="BE119" s="650">
        <v>0</v>
      </c>
      <c r="BF119" s="651">
        <v>0</v>
      </c>
      <c r="BG119" s="651">
        <v>0</v>
      </c>
      <c r="BH119" s="651">
        <v>0</v>
      </c>
      <c r="BI119" s="651">
        <v>0</v>
      </c>
      <c r="BJ119" s="651">
        <v>0</v>
      </c>
      <c r="BK119" s="651">
        <v>0</v>
      </c>
      <c r="BL119"/>
      <c r="BM119" s="149">
        <v>0</v>
      </c>
      <c r="BN119" s="149">
        <v>0</v>
      </c>
      <c r="BO119" s="653">
        <v>0</v>
      </c>
      <c r="BP119" s="653">
        <v>0</v>
      </c>
      <c r="BQ119"/>
      <c r="BR119" s="654">
        <v>0</v>
      </c>
      <c r="BS119" s="654">
        <v>0</v>
      </c>
      <c r="BT119" s="654">
        <v>0</v>
      </c>
      <c r="BU119" s="654">
        <v>0</v>
      </c>
      <c r="BV119" s="654">
        <v>0</v>
      </c>
      <c r="BW119" s="654">
        <v>0</v>
      </c>
      <c r="BX119" s="655">
        <v>0</v>
      </c>
      <c r="BY119" s="656">
        <v>0</v>
      </c>
      <c r="BZ119" s="656">
        <v>0</v>
      </c>
      <c r="CA119" s="656">
        <v>0</v>
      </c>
      <c r="CB119" s="656">
        <v>0</v>
      </c>
      <c r="CC119" s="657">
        <v>0</v>
      </c>
      <c r="CD119"/>
      <c r="CE119" s="658">
        <v>21</v>
      </c>
      <c r="CF119" s="658">
        <v>0</v>
      </c>
      <c r="CG119" s="658">
        <v>0</v>
      </c>
      <c r="CH119" s="658">
        <v>21</v>
      </c>
      <c r="CI119" s="658">
        <v>1</v>
      </c>
      <c r="CJ119" s="658">
        <v>0</v>
      </c>
      <c r="CK119" s="658">
        <v>0</v>
      </c>
      <c r="CL119" s="658">
        <v>1</v>
      </c>
      <c r="CM119" s="590"/>
      <c r="CN119" s="659">
        <v>3402018</v>
      </c>
      <c r="CO119" s="660" t="s">
        <v>447</v>
      </c>
      <c r="CP119" s="660">
        <v>0</v>
      </c>
      <c r="CQ119" s="660">
        <v>0</v>
      </c>
      <c r="CR119" s="660">
        <v>0</v>
      </c>
      <c r="CS119" s="660">
        <v>0</v>
      </c>
      <c r="CT119" s="660">
        <v>0</v>
      </c>
      <c r="CU119" s="590"/>
      <c r="CV119" s="661">
        <v>3402018</v>
      </c>
      <c r="CW119" s="662" t="s">
        <v>447</v>
      </c>
      <c r="CX119" s="662">
        <v>0</v>
      </c>
      <c r="CY119" s="662">
        <v>0</v>
      </c>
      <c r="CZ119" s="662">
        <v>0</v>
      </c>
      <c r="DA119" s="662">
        <v>0</v>
      </c>
      <c r="DB119" s="662">
        <v>0</v>
      </c>
      <c r="DD119" s="63">
        <v>0</v>
      </c>
      <c r="DE119" s="63">
        <v>0</v>
      </c>
      <c r="DF119" s="63">
        <v>0</v>
      </c>
      <c r="DH119" s="113">
        <v>0</v>
      </c>
      <c r="DI119" s="63">
        <v>0</v>
      </c>
      <c r="DJ119" s="36">
        <v>1.0759719999999999</v>
      </c>
      <c r="DK119" s="63">
        <v>0</v>
      </c>
      <c r="DM119" s="63">
        <v>0</v>
      </c>
      <c r="DO119" s="63">
        <v>0</v>
      </c>
      <c r="DT119" s="63"/>
      <c r="DU119" s="593"/>
    </row>
    <row r="120" spans="1:130">
      <c r="A120" s="409"/>
      <c r="B120" s="102">
        <v>3402019</v>
      </c>
      <c r="C120" s="642">
        <v>1821317868</v>
      </c>
      <c r="D120" s="643"/>
      <c r="E120" s="644" t="s">
        <v>448</v>
      </c>
      <c r="F120" s="645"/>
      <c r="G120" s="646"/>
      <c r="H120" s="647">
        <v>43100</v>
      </c>
      <c r="I120" s="648">
        <v>12</v>
      </c>
      <c r="J120" s="649">
        <v>6498811</v>
      </c>
      <c r="K120" s="649"/>
      <c r="L120" s="649"/>
      <c r="M120" s="649">
        <v>6498811</v>
      </c>
      <c r="N120" s="649"/>
      <c r="O120" s="649"/>
      <c r="P120" s="649"/>
      <c r="Q120" s="649">
        <v>0</v>
      </c>
      <c r="R120" s="649">
        <v>30698642</v>
      </c>
      <c r="S120" s="649"/>
      <c r="T120" s="649"/>
      <c r="U120" s="649">
        <v>30698642</v>
      </c>
      <c r="V120" s="649"/>
      <c r="W120" s="649"/>
      <c r="X120" s="649"/>
      <c r="Y120" s="649">
        <v>0</v>
      </c>
      <c r="Z120" s="649">
        <v>576970</v>
      </c>
      <c r="AA120" s="649"/>
      <c r="AB120" s="649"/>
      <c r="AC120" s="649">
        <v>576970</v>
      </c>
      <c r="AD120" s="649"/>
      <c r="AE120" s="649"/>
      <c r="AF120" s="649"/>
      <c r="AG120" s="649">
        <v>0</v>
      </c>
      <c r="AH120" s="649"/>
      <c r="AI120" s="649"/>
      <c r="AJ120" s="649"/>
      <c r="AK120" s="649">
        <v>0</v>
      </c>
      <c r="AL120" s="649"/>
      <c r="AM120" s="649"/>
      <c r="AN120" s="649"/>
      <c r="AO120" s="649">
        <v>0</v>
      </c>
      <c r="AP120" s="649"/>
      <c r="AQ120" s="649"/>
      <c r="AR120" s="649"/>
      <c r="AS120" s="649">
        <v>0</v>
      </c>
      <c r="AT120" s="649"/>
      <c r="AU120" s="649"/>
      <c r="AV120" s="649"/>
      <c r="AW120" s="649">
        <v>0</v>
      </c>
      <c r="AX120" s="650">
        <v>6498811</v>
      </c>
      <c r="AY120" s="650">
        <v>0</v>
      </c>
      <c r="AZ120" s="650">
        <v>30698642</v>
      </c>
      <c r="BA120" s="650">
        <v>0</v>
      </c>
      <c r="BB120" s="650">
        <v>576970</v>
      </c>
      <c r="BC120" s="650">
        <v>0</v>
      </c>
      <c r="BD120" s="650">
        <v>0</v>
      </c>
      <c r="BE120" s="650">
        <v>0</v>
      </c>
      <c r="BF120" s="651">
        <v>0</v>
      </c>
      <c r="BG120" s="651">
        <v>0</v>
      </c>
      <c r="BH120" s="651">
        <v>0</v>
      </c>
      <c r="BI120" s="651">
        <v>0.21169701904077712</v>
      </c>
      <c r="BJ120" s="651">
        <v>0</v>
      </c>
      <c r="BK120" s="651">
        <v>0.21169701904077712</v>
      </c>
      <c r="BL120"/>
      <c r="BM120" s="149">
        <v>1</v>
      </c>
      <c r="BN120" s="149">
        <v>0</v>
      </c>
      <c r="BO120" s="653">
        <v>0</v>
      </c>
      <c r="BP120" s="653">
        <v>0</v>
      </c>
      <c r="BQ120"/>
      <c r="BR120" s="654">
        <v>0</v>
      </c>
      <c r="BS120" s="654">
        <v>0</v>
      </c>
      <c r="BT120" s="654">
        <v>0</v>
      </c>
      <c r="BU120" s="654">
        <v>0.18259007022554824</v>
      </c>
      <c r="BV120" s="654">
        <v>0</v>
      </c>
      <c r="BW120" s="654">
        <v>0.18259007022554824</v>
      </c>
      <c r="BX120" s="655">
        <v>0</v>
      </c>
      <c r="BY120" s="656">
        <v>0</v>
      </c>
      <c r="BZ120" s="656">
        <v>0</v>
      </c>
      <c r="CA120" s="656">
        <v>2.9106948815228878E-2</v>
      </c>
      <c r="CB120" s="656">
        <v>0</v>
      </c>
      <c r="CC120" s="657">
        <v>2.9106948815228878E-2</v>
      </c>
      <c r="CD120"/>
      <c r="CE120" s="658">
        <v>0</v>
      </c>
      <c r="CF120" s="658">
        <v>0</v>
      </c>
      <c r="CG120" s="658">
        <v>0</v>
      </c>
      <c r="CH120" s="658">
        <v>0</v>
      </c>
      <c r="CI120" s="658">
        <v>0</v>
      </c>
      <c r="CJ120" s="658">
        <v>0</v>
      </c>
      <c r="CK120" s="658">
        <v>0</v>
      </c>
      <c r="CL120" s="658">
        <v>0</v>
      </c>
      <c r="CM120" s="590"/>
      <c r="CN120" s="659">
        <v>3402019</v>
      </c>
      <c r="CO120" s="660" t="s">
        <v>448</v>
      </c>
      <c r="CP120" s="660">
        <v>0</v>
      </c>
      <c r="CQ120" s="660">
        <v>0</v>
      </c>
      <c r="CR120" s="660">
        <v>0</v>
      </c>
      <c r="CS120" s="660">
        <v>0</v>
      </c>
      <c r="CT120" s="660">
        <v>0</v>
      </c>
      <c r="CU120" s="590"/>
      <c r="CV120" s="661">
        <v>3402019</v>
      </c>
      <c r="CW120" s="662" t="s">
        <v>448</v>
      </c>
      <c r="CX120" s="662">
        <v>0</v>
      </c>
      <c r="CY120" s="662">
        <v>0</v>
      </c>
      <c r="CZ120" s="662">
        <v>0</v>
      </c>
      <c r="DA120" s="662">
        <v>0</v>
      </c>
      <c r="DB120" s="662">
        <v>0</v>
      </c>
      <c r="DD120" s="63">
        <v>0</v>
      </c>
      <c r="DE120" s="63">
        <v>0</v>
      </c>
      <c r="DF120" s="63">
        <v>0</v>
      </c>
      <c r="DH120" s="113">
        <v>0</v>
      </c>
      <c r="DI120" s="63">
        <v>0</v>
      </c>
      <c r="DJ120" s="36">
        <v>1</v>
      </c>
      <c r="DK120" s="63">
        <v>0</v>
      </c>
      <c r="DM120" s="63">
        <v>37774423</v>
      </c>
      <c r="DO120" s="63">
        <v>37774429</v>
      </c>
      <c r="DT120" s="63"/>
      <c r="DU120" s="593"/>
    </row>
    <row r="121" spans="1:130" s="663" customFormat="1">
      <c r="A121" s="409"/>
      <c r="B121" s="102">
        <v>3402020</v>
      </c>
      <c r="C121" s="642">
        <v>1912205113</v>
      </c>
      <c r="D121" s="643"/>
      <c r="E121" s="644" t="s">
        <v>449</v>
      </c>
      <c r="F121" s="645"/>
      <c r="G121" s="646"/>
      <c r="H121" s="647">
        <v>42855</v>
      </c>
      <c r="I121" s="648">
        <v>12</v>
      </c>
      <c r="J121" s="649">
        <v>11228197</v>
      </c>
      <c r="K121" s="649"/>
      <c r="L121" s="649"/>
      <c r="M121" s="649">
        <v>11228197</v>
      </c>
      <c r="N121" s="649"/>
      <c r="O121" s="649"/>
      <c r="P121" s="649"/>
      <c r="Q121" s="649">
        <v>0</v>
      </c>
      <c r="R121" s="649">
        <v>40340277</v>
      </c>
      <c r="S121" s="649"/>
      <c r="T121" s="649"/>
      <c r="U121" s="649">
        <v>40340277</v>
      </c>
      <c r="V121" s="649"/>
      <c r="W121" s="649"/>
      <c r="X121" s="649"/>
      <c r="Y121" s="649">
        <v>0</v>
      </c>
      <c r="Z121" s="649"/>
      <c r="AA121" s="649"/>
      <c r="AB121" s="649"/>
      <c r="AC121" s="649">
        <v>0</v>
      </c>
      <c r="AD121" s="649"/>
      <c r="AE121" s="649"/>
      <c r="AF121" s="649"/>
      <c r="AG121" s="649">
        <v>0</v>
      </c>
      <c r="AH121" s="649"/>
      <c r="AI121" s="649"/>
      <c r="AJ121" s="649"/>
      <c r="AK121" s="649">
        <v>0</v>
      </c>
      <c r="AL121" s="649"/>
      <c r="AM121" s="649"/>
      <c r="AN121" s="649"/>
      <c r="AO121" s="649">
        <v>0</v>
      </c>
      <c r="AP121" s="649"/>
      <c r="AQ121" s="649"/>
      <c r="AR121" s="649"/>
      <c r="AS121" s="649">
        <v>0</v>
      </c>
      <c r="AT121" s="649"/>
      <c r="AU121" s="649"/>
      <c r="AV121" s="649"/>
      <c r="AW121" s="649">
        <v>0</v>
      </c>
      <c r="AX121" s="650">
        <v>11228197</v>
      </c>
      <c r="AY121" s="650">
        <v>0</v>
      </c>
      <c r="AZ121" s="650">
        <v>40340277</v>
      </c>
      <c r="BA121" s="650">
        <v>0</v>
      </c>
      <c r="BB121" s="650">
        <v>0</v>
      </c>
      <c r="BC121" s="650">
        <v>0</v>
      </c>
      <c r="BD121" s="650">
        <v>0</v>
      </c>
      <c r="BE121" s="650">
        <v>0</v>
      </c>
      <c r="BF121" s="651">
        <v>0</v>
      </c>
      <c r="BG121" s="651">
        <v>0</v>
      </c>
      <c r="BH121" s="651">
        <v>0</v>
      </c>
      <c r="BI121" s="651">
        <v>0.2783371318942604</v>
      </c>
      <c r="BJ121" s="651">
        <v>0</v>
      </c>
      <c r="BK121" s="651">
        <v>0.2783371318942604</v>
      </c>
      <c r="BL121"/>
      <c r="BM121" s="149">
        <v>0</v>
      </c>
      <c r="BN121" s="149">
        <v>0</v>
      </c>
      <c r="BO121" s="653">
        <v>0</v>
      </c>
      <c r="BP121" s="653">
        <v>0</v>
      </c>
      <c r="BQ121"/>
      <c r="BR121" s="654">
        <v>0</v>
      </c>
      <c r="BS121" s="654">
        <v>0</v>
      </c>
      <c r="BT121" s="654">
        <v>0</v>
      </c>
      <c r="BU121" s="654">
        <v>0.27750735408963101</v>
      </c>
      <c r="BV121" s="654">
        <v>0</v>
      </c>
      <c r="BW121" s="654">
        <v>0.27750735408963101</v>
      </c>
      <c r="BX121" s="655">
        <v>0</v>
      </c>
      <c r="BY121" s="656">
        <v>0</v>
      </c>
      <c r="BZ121" s="656">
        <v>0</v>
      </c>
      <c r="CA121" s="656">
        <v>8.2977780462939466E-4</v>
      </c>
      <c r="CB121" s="656">
        <v>0</v>
      </c>
      <c r="CC121" s="657">
        <v>8.2977780462939466E-4</v>
      </c>
      <c r="CD121"/>
      <c r="CE121" s="658">
        <v>0</v>
      </c>
      <c r="CF121" s="658">
        <v>0</v>
      </c>
      <c r="CG121" s="658">
        <v>0</v>
      </c>
      <c r="CH121" s="658">
        <v>0</v>
      </c>
      <c r="CI121" s="658">
        <v>0</v>
      </c>
      <c r="CJ121" s="658">
        <v>0</v>
      </c>
      <c r="CK121" s="658">
        <v>0</v>
      </c>
      <c r="CL121" s="658">
        <v>0</v>
      </c>
      <c r="CM121" s="590"/>
      <c r="CN121" s="659">
        <v>3402020</v>
      </c>
      <c r="CO121" s="660" t="s">
        <v>449</v>
      </c>
      <c r="CP121" s="660">
        <v>0</v>
      </c>
      <c r="CQ121" s="660">
        <v>0</v>
      </c>
      <c r="CR121" s="660">
        <v>0</v>
      </c>
      <c r="CS121" s="660">
        <v>0</v>
      </c>
      <c r="CT121" s="660">
        <v>0</v>
      </c>
      <c r="CU121" s="590"/>
      <c r="CV121" s="661">
        <v>3402020</v>
      </c>
      <c r="CW121" s="662" t="s">
        <v>449</v>
      </c>
      <c r="CX121" s="662">
        <v>0</v>
      </c>
      <c r="CY121" s="662">
        <v>0</v>
      </c>
      <c r="CZ121" s="662">
        <v>0</v>
      </c>
      <c r="DA121" s="662">
        <v>0</v>
      </c>
      <c r="DB121" s="662">
        <v>0</v>
      </c>
      <c r="DC121" s="63"/>
      <c r="DD121" s="63">
        <v>0</v>
      </c>
      <c r="DE121" s="63">
        <v>0</v>
      </c>
      <c r="DF121" s="63">
        <v>0</v>
      </c>
      <c r="DG121" s="63"/>
      <c r="DH121" s="113">
        <v>0</v>
      </c>
      <c r="DI121" s="63">
        <v>0</v>
      </c>
      <c r="DJ121" s="36">
        <v>1.07124</v>
      </c>
      <c r="DK121" s="63">
        <v>0</v>
      </c>
      <c r="DL121" s="578"/>
      <c r="DM121" s="63">
        <v>51568474</v>
      </c>
      <c r="DN121" s="114"/>
      <c r="DO121" s="63">
        <v>51568480</v>
      </c>
      <c r="DP121" s="63"/>
      <c r="DQ121" s="63"/>
      <c r="DR121" s="578"/>
      <c r="DS121" s="578"/>
      <c r="DT121" s="63"/>
      <c r="DU121" s="593"/>
      <c r="DV121" s="578"/>
      <c r="DW121" s="578"/>
      <c r="DX121" s="578"/>
      <c r="DY121" s="578"/>
      <c r="DZ121" s="578"/>
    </row>
    <row r="122" spans="1:130" s="663" customFormat="1">
      <c r="A122" s="409"/>
      <c r="B122" s="102">
        <v>3403025</v>
      </c>
      <c r="C122" s="642">
        <v>1073558672</v>
      </c>
      <c r="D122" s="643"/>
      <c r="E122" s="644" t="s">
        <v>450</v>
      </c>
      <c r="F122" s="645"/>
      <c r="G122" s="646"/>
      <c r="H122" s="647">
        <v>43008</v>
      </c>
      <c r="I122" s="648">
        <v>12</v>
      </c>
      <c r="J122" s="649">
        <v>21494610</v>
      </c>
      <c r="K122" s="649"/>
      <c r="L122" s="649"/>
      <c r="M122" s="649">
        <v>21494610</v>
      </c>
      <c r="N122" s="649">
        <v>5908186</v>
      </c>
      <c r="O122" s="649"/>
      <c r="P122" s="649"/>
      <c r="Q122" s="649">
        <v>5908186</v>
      </c>
      <c r="R122" s="649">
        <v>37914880</v>
      </c>
      <c r="S122" s="649"/>
      <c r="T122" s="649"/>
      <c r="U122" s="649">
        <v>37914880</v>
      </c>
      <c r="V122" s="649">
        <v>10810989</v>
      </c>
      <c r="W122" s="649"/>
      <c r="X122" s="649"/>
      <c r="Y122" s="649">
        <v>10810989</v>
      </c>
      <c r="Z122" s="649">
        <v>5196130</v>
      </c>
      <c r="AA122" s="649"/>
      <c r="AB122" s="649"/>
      <c r="AC122" s="649">
        <v>5196130</v>
      </c>
      <c r="AD122" s="649">
        <v>2883420</v>
      </c>
      <c r="AE122" s="649"/>
      <c r="AF122" s="649"/>
      <c r="AG122" s="649">
        <v>2883420</v>
      </c>
      <c r="AH122" s="649">
        <v>325880</v>
      </c>
      <c r="AI122" s="649"/>
      <c r="AJ122" s="649"/>
      <c r="AK122" s="649">
        <v>325880</v>
      </c>
      <c r="AL122" s="649">
        <v>178714</v>
      </c>
      <c r="AM122" s="649"/>
      <c r="AN122" s="649"/>
      <c r="AO122" s="649">
        <v>178714</v>
      </c>
      <c r="AP122" s="649"/>
      <c r="AQ122" s="649"/>
      <c r="AR122" s="649"/>
      <c r="AS122" s="649">
        <v>0</v>
      </c>
      <c r="AT122" s="649"/>
      <c r="AU122" s="649"/>
      <c r="AV122" s="649"/>
      <c r="AW122" s="649">
        <v>0</v>
      </c>
      <c r="AX122" s="650">
        <v>21494610</v>
      </c>
      <c r="AY122" s="650">
        <v>5908186</v>
      </c>
      <c r="AZ122" s="650">
        <v>37914880</v>
      </c>
      <c r="BA122" s="650">
        <v>10810989</v>
      </c>
      <c r="BB122" s="650">
        <v>5196130</v>
      </c>
      <c r="BC122" s="650">
        <v>2883420</v>
      </c>
      <c r="BD122" s="650">
        <v>325880</v>
      </c>
      <c r="BE122" s="650">
        <v>178714</v>
      </c>
      <c r="BF122" s="651">
        <v>0.5549168323348338</v>
      </c>
      <c r="BG122" s="651">
        <v>0.54840432060881306</v>
      </c>
      <c r="BH122" s="651">
        <v>0.55453249813020988</v>
      </c>
      <c r="BI122" s="651">
        <v>0.56691752683906693</v>
      </c>
      <c r="BJ122" s="651">
        <v>0.54649819734346228</v>
      </c>
      <c r="BK122" s="651">
        <v>0.56238701458561979</v>
      </c>
      <c r="BL122"/>
      <c r="BM122" s="149">
        <v>0.94098525717990367</v>
      </c>
      <c r="BN122" s="149">
        <v>5.9014742820096305E-2</v>
      </c>
      <c r="BO122" s="653">
        <v>0</v>
      </c>
      <c r="BP122" s="653">
        <v>0</v>
      </c>
      <c r="BQ122"/>
      <c r="BR122" s="654">
        <v>0.51770264134254218</v>
      </c>
      <c r="BS122" s="654">
        <v>0.56414137196776748</v>
      </c>
      <c r="BT122" s="654">
        <v>0.52189292980628299</v>
      </c>
      <c r="BU122" s="654">
        <v>0.55833240303773879</v>
      </c>
      <c r="BV122" s="654">
        <v>0.56412152378487201</v>
      </c>
      <c r="BW122" s="654">
        <v>0.55955777338274504</v>
      </c>
      <c r="BX122" s="655">
        <v>3.7214190992291618E-2</v>
      </c>
      <c r="BY122" s="656">
        <v>-1.5737051358954424E-2</v>
      </c>
      <c r="BZ122" s="656">
        <v>3.2639568323926893E-2</v>
      </c>
      <c r="CA122" s="656">
        <v>8.5851238013281428E-3</v>
      </c>
      <c r="CB122" s="656">
        <v>-1.7623326441409737E-2</v>
      </c>
      <c r="CC122" s="657">
        <v>2.8292412028747549E-3</v>
      </c>
      <c r="CD122"/>
      <c r="CE122" s="658">
        <v>0</v>
      </c>
      <c r="CF122" s="658">
        <v>0</v>
      </c>
      <c r="CG122" s="658">
        <v>2629</v>
      </c>
      <c r="CH122" s="658">
        <v>2629</v>
      </c>
      <c r="CI122" s="658">
        <v>0</v>
      </c>
      <c r="CJ122" s="658">
        <v>0</v>
      </c>
      <c r="CK122" s="658">
        <v>143</v>
      </c>
      <c r="CL122" s="658">
        <v>143</v>
      </c>
      <c r="CM122" s="590"/>
      <c r="CN122" s="659">
        <v>3403025</v>
      </c>
      <c r="CO122" s="660" t="s">
        <v>450</v>
      </c>
      <c r="CP122" s="660">
        <v>0</v>
      </c>
      <c r="CQ122" s="660">
        <v>0</v>
      </c>
      <c r="CR122" s="660">
        <v>0</v>
      </c>
      <c r="CS122" s="660">
        <v>0</v>
      </c>
      <c r="CT122" s="660">
        <v>0</v>
      </c>
      <c r="CU122" s="590"/>
      <c r="CV122" s="661">
        <v>3403025</v>
      </c>
      <c r="CW122" s="662" t="s">
        <v>450</v>
      </c>
      <c r="CX122" s="662">
        <v>0</v>
      </c>
      <c r="CY122" s="662">
        <v>0</v>
      </c>
      <c r="CZ122" s="662">
        <v>0</v>
      </c>
      <c r="DA122" s="662">
        <v>0</v>
      </c>
      <c r="DB122" s="662">
        <v>0</v>
      </c>
      <c r="DC122" s="63"/>
      <c r="DD122" s="63">
        <v>0</v>
      </c>
      <c r="DE122" s="63">
        <v>0</v>
      </c>
      <c r="DF122" s="63">
        <v>0</v>
      </c>
      <c r="DG122" s="63"/>
      <c r="DH122" s="113">
        <v>3.0248539907172863E-2</v>
      </c>
      <c r="DI122" s="63">
        <v>0</v>
      </c>
      <c r="DJ122" s="36">
        <v>1.0572919999999999</v>
      </c>
      <c r="DK122" s="63">
        <v>0</v>
      </c>
      <c r="DL122" s="578"/>
      <c r="DM122" s="63">
        <v>84712809</v>
      </c>
      <c r="DN122" s="114"/>
      <c r="DO122" s="63">
        <v>84712815</v>
      </c>
      <c r="DP122" s="63"/>
      <c r="DQ122" s="63"/>
      <c r="DR122" s="578"/>
      <c r="DS122" s="578"/>
      <c r="DT122" s="63"/>
      <c r="DU122" s="593"/>
      <c r="DV122" s="578"/>
      <c r="DW122" s="578"/>
      <c r="DX122" s="578"/>
      <c r="DY122" s="578"/>
      <c r="DZ122" s="578"/>
    </row>
    <row r="123" spans="1:130">
      <c r="A123" s="409"/>
      <c r="B123" s="102">
        <v>3403026</v>
      </c>
      <c r="C123" s="642">
        <v>1790727550</v>
      </c>
      <c r="D123" s="643"/>
      <c r="E123" s="644" t="s">
        <v>451</v>
      </c>
      <c r="F123" s="645"/>
      <c r="G123" s="646"/>
      <c r="H123" s="647">
        <v>43100</v>
      </c>
      <c r="I123" s="648">
        <v>12</v>
      </c>
      <c r="J123" s="649">
        <v>61951406</v>
      </c>
      <c r="K123" s="649"/>
      <c r="L123" s="649"/>
      <c r="M123" s="649">
        <v>61951406</v>
      </c>
      <c r="N123" s="649">
        <v>20137522</v>
      </c>
      <c r="O123" s="649"/>
      <c r="P123" s="649"/>
      <c r="Q123" s="649">
        <v>20137522</v>
      </c>
      <c r="R123" s="649">
        <v>189005298</v>
      </c>
      <c r="S123" s="649"/>
      <c r="T123" s="649"/>
      <c r="U123" s="649">
        <v>189005298</v>
      </c>
      <c r="V123" s="649">
        <v>53124756</v>
      </c>
      <c r="W123" s="649"/>
      <c r="X123" s="649"/>
      <c r="Y123" s="649">
        <v>53124756</v>
      </c>
      <c r="Z123" s="649">
        <v>27408969</v>
      </c>
      <c r="AA123" s="649"/>
      <c r="AB123" s="649"/>
      <c r="AC123" s="649">
        <v>27408969</v>
      </c>
      <c r="AD123" s="649">
        <v>9116722</v>
      </c>
      <c r="AE123" s="649"/>
      <c r="AF123" s="649"/>
      <c r="AG123" s="649">
        <v>9116722</v>
      </c>
      <c r="AH123" s="649">
        <v>4950964</v>
      </c>
      <c r="AI123" s="649"/>
      <c r="AJ123" s="649"/>
      <c r="AK123" s="649">
        <v>4950964</v>
      </c>
      <c r="AL123" s="649">
        <v>2037399</v>
      </c>
      <c r="AM123" s="649"/>
      <c r="AN123" s="649"/>
      <c r="AO123" s="649">
        <v>2037399</v>
      </c>
      <c r="AP123" s="649"/>
      <c r="AQ123" s="649"/>
      <c r="AR123" s="649"/>
      <c r="AS123" s="649">
        <v>0</v>
      </c>
      <c r="AT123" s="649"/>
      <c r="AU123" s="649"/>
      <c r="AV123" s="649"/>
      <c r="AW123" s="649">
        <v>0</v>
      </c>
      <c r="AX123" s="650">
        <v>61951406</v>
      </c>
      <c r="AY123" s="650">
        <v>20137522</v>
      </c>
      <c r="AZ123" s="650">
        <v>189005298</v>
      </c>
      <c r="BA123" s="650">
        <v>53124756</v>
      </c>
      <c r="BB123" s="650">
        <v>27408969</v>
      </c>
      <c r="BC123" s="650">
        <v>9116722</v>
      </c>
      <c r="BD123" s="650">
        <v>4950964</v>
      </c>
      <c r="BE123" s="650">
        <v>2037399</v>
      </c>
      <c r="BF123" s="651">
        <v>0.33261820245774293</v>
      </c>
      <c r="BG123" s="651">
        <v>0.41151561594873243</v>
      </c>
      <c r="BH123" s="651">
        <v>0.34468924889306785</v>
      </c>
      <c r="BI123" s="651">
        <v>0.32777602879682238</v>
      </c>
      <c r="BJ123" s="651">
        <v>0.37906097865183608</v>
      </c>
      <c r="BK123" s="651">
        <v>0.33902824801748899</v>
      </c>
      <c r="BL123"/>
      <c r="BM123" s="149">
        <v>0.84700326789922586</v>
      </c>
      <c r="BN123" s="149">
        <v>0.15299673210077414</v>
      </c>
      <c r="BO123" s="653">
        <v>0</v>
      </c>
      <c r="BP123" s="653">
        <v>0</v>
      </c>
      <c r="BQ123"/>
      <c r="BR123" s="654">
        <v>0.34286800829594505</v>
      </c>
      <c r="BS123" s="654">
        <v>0.41087646089912072</v>
      </c>
      <c r="BT123" s="654">
        <v>0.35490186258092543</v>
      </c>
      <c r="BU123" s="654">
        <v>0.33864703690945835</v>
      </c>
      <c r="BV123" s="654">
        <v>0.37900746946298264</v>
      </c>
      <c r="BW123" s="654">
        <v>0.34728377024647056</v>
      </c>
      <c r="BX123" s="655">
        <v>-1.024980583820212E-2</v>
      </c>
      <c r="BY123" s="656">
        <v>6.3915504961170599E-4</v>
      </c>
      <c r="BZ123" s="656">
        <v>-1.0212613687857586E-2</v>
      </c>
      <c r="CA123" s="656">
        <v>-1.0871008112635971E-2</v>
      </c>
      <c r="CB123" s="656">
        <v>5.3509188853440026E-5</v>
      </c>
      <c r="CC123" s="657">
        <v>-8.2555222289815711E-3</v>
      </c>
      <c r="CD123"/>
      <c r="CE123" s="658">
        <v>0</v>
      </c>
      <c r="CF123" s="658">
        <v>0</v>
      </c>
      <c r="CG123" s="658">
        <v>6941</v>
      </c>
      <c r="CH123" s="658">
        <v>6941</v>
      </c>
      <c r="CI123" s="658">
        <v>0</v>
      </c>
      <c r="CJ123" s="658">
        <v>0</v>
      </c>
      <c r="CK123" s="658">
        <v>350</v>
      </c>
      <c r="CL123" s="658">
        <v>350</v>
      </c>
      <c r="CM123" s="590"/>
      <c r="CN123" s="659">
        <v>3403026</v>
      </c>
      <c r="CO123" s="660" t="s">
        <v>451</v>
      </c>
      <c r="CP123" s="660">
        <v>0</v>
      </c>
      <c r="CQ123" s="660">
        <v>0</v>
      </c>
      <c r="CR123" s="660">
        <v>0</v>
      </c>
      <c r="CS123" s="660">
        <v>0</v>
      </c>
      <c r="CT123" s="660">
        <v>0</v>
      </c>
      <c r="CU123" s="590"/>
      <c r="CV123" s="661">
        <v>3403026</v>
      </c>
      <c r="CW123" s="662" t="s">
        <v>451</v>
      </c>
      <c r="CX123" s="662">
        <v>0</v>
      </c>
      <c r="CY123" s="662">
        <v>0</v>
      </c>
      <c r="CZ123" s="662">
        <v>0</v>
      </c>
      <c r="DA123" s="662">
        <v>0</v>
      </c>
      <c r="DB123" s="662">
        <v>0</v>
      </c>
      <c r="DD123" s="63">
        <v>0</v>
      </c>
      <c r="DE123" s="63">
        <v>0</v>
      </c>
      <c r="DF123" s="63">
        <v>0</v>
      </c>
      <c r="DH123" s="113">
        <v>0.1011742656320872</v>
      </c>
      <c r="DI123" s="63">
        <v>0</v>
      </c>
      <c r="DJ123" s="36">
        <v>1.0518130000000001</v>
      </c>
      <c r="DK123" s="63">
        <v>0</v>
      </c>
      <c r="DM123" s="63">
        <v>367733036</v>
      </c>
      <c r="DO123" s="63">
        <v>367733042</v>
      </c>
      <c r="DT123" s="63"/>
      <c r="DU123" s="593"/>
    </row>
    <row r="124" spans="1:130">
      <c r="A124" s="409"/>
      <c r="B124" s="102">
        <v>3404004</v>
      </c>
      <c r="C124" s="642">
        <v>1962548164</v>
      </c>
      <c r="D124" s="643"/>
      <c r="E124" s="683" t="s">
        <v>452</v>
      </c>
      <c r="F124" s="684"/>
      <c r="G124" s="685"/>
      <c r="H124" s="686" t="s">
        <v>640</v>
      </c>
      <c r="I124" s="687">
        <v>12</v>
      </c>
      <c r="J124" s="688">
        <v>134124713</v>
      </c>
      <c r="K124" s="688"/>
      <c r="L124" s="688"/>
      <c r="M124" s="688">
        <v>134124713</v>
      </c>
      <c r="N124" s="688"/>
      <c r="O124" s="688"/>
      <c r="P124" s="688"/>
      <c r="Q124" s="688">
        <v>0</v>
      </c>
      <c r="R124" s="688">
        <v>180545853</v>
      </c>
      <c r="S124" s="688"/>
      <c r="T124" s="688"/>
      <c r="U124" s="688">
        <v>180545853</v>
      </c>
      <c r="V124" s="688"/>
      <c r="W124" s="688"/>
      <c r="X124" s="688"/>
      <c r="Y124" s="688">
        <v>0</v>
      </c>
      <c r="Z124" s="688">
        <v>8919682</v>
      </c>
      <c r="AA124" s="688"/>
      <c r="AB124" s="688"/>
      <c r="AC124" s="688">
        <v>8919682</v>
      </c>
      <c r="AD124" s="688">
        <v>7298232</v>
      </c>
      <c r="AE124" s="688"/>
      <c r="AF124" s="688"/>
      <c r="AG124" s="688">
        <v>7298232</v>
      </c>
      <c r="AH124" s="688"/>
      <c r="AI124" s="649"/>
      <c r="AJ124" s="649"/>
      <c r="AK124" s="649">
        <v>0</v>
      </c>
      <c r="AL124" s="649"/>
      <c r="AM124" s="649"/>
      <c r="AN124" s="649"/>
      <c r="AO124" s="649">
        <v>0</v>
      </c>
      <c r="AP124" s="649"/>
      <c r="AQ124" s="649"/>
      <c r="AR124" s="649"/>
      <c r="AS124" s="649">
        <v>0</v>
      </c>
      <c r="AT124" s="649"/>
      <c r="AU124" s="649"/>
      <c r="AV124" s="649"/>
      <c r="AW124" s="649">
        <v>0</v>
      </c>
      <c r="AX124" s="650">
        <v>134124713</v>
      </c>
      <c r="AY124" s="650">
        <v>0</v>
      </c>
      <c r="AZ124" s="650">
        <v>180545853</v>
      </c>
      <c r="BA124" s="650">
        <v>0</v>
      </c>
      <c r="BB124" s="650">
        <v>8919682</v>
      </c>
      <c r="BC124" s="650">
        <v>7298232</v>
      </c>
      <c r="BD124" s="650">
        <v>0</v>
      </c>
      <c r="BE124" s="650">
        <v>0</v>
      </c>
      <c r="BF124" s="651">
        <v>0.8182166135519181</v>
      </c>
      <c r="BG124" s="651">
        <v>0</v>
      </c>
      <c r="BH124" s="651">
        <v>0.8182166135519181</v>
      </c>
      <c r="BI124" s="651">
        <v>0.74288448486269021</v>
      </c>
      <c r="BJ124" s="651">
        <v>0</v>
      </c>
      <c r="BK124" s="651">
        <v>0.74288448486269021</v>
      </c>
      <c r="BL124"/>
      <c r="BM124" s="149">
        <v>1</v>
      </c>
      <c r="BN124" s="149">
        <v>0</v>
      </c>
      <c r="BO124" s="653">
        <v>0</v>
      </c>
      <c r="BP124" s="653">
        <v>0</v>
      </c>
      <c r="BQ124"/>
      <c r="BR124" s="654">
        <v>1</v>
      </c>
      <c r="BS124" s="654">
        <v>0</v>
      </c>
      <c r="BT124" s="654">
        <v>1</v>
      </c>
      <c r="BU124" s="654">
        <v>0.72139870068329048</v>
      </c>
      <c r="BV124" s="654">
        <v>0</v>
      </c>
      <c r="BW124" s="654">
        <v>0.72139870068329048</v>
      </c>
      <c r="BX124" s="655">
        <v>-0.1817833864480819</v>
      </c>
      <c r="BY124" s="656">
        <v>0</v>
      </c>
      <c r="BZ124" s="656">
        <v>-0.1817833864480819</v>
      </c>
      <c r="CA124" s="656">
        <v>2.1485784179399725E-2</v>
      </c>
      <c r="CB124" s="656">
        <v>0</v>
      </c>
      <c r="CC124" s="657">
        <v>2.1485784179399725E-2</v>
      </c>
      <c r="CD124"/>
      <c r="CE124" s="658">
        <v>0</v>
      </c>
      <c r="CF124" s="658">
        <v>0</v>
      </c>
      <c r="CG124" s="658">
        <v>0</v>
      </c>
      <c r="CH124" s="658">
        <v>0</v>
      </c>
      <c r="CI124" s="658">
        <v>0</v>
      </c>
      <c r="CJ124" s="658">
        <v>0</v>
      </c>
      <c r="CK124" s="658">
        <v>0</v>
      </c>
      <c r="CL124" s="658">
        <v>0</v>
      </c>
      <c r="CM124" s="590"/>
      <c r="CN124" s="659">
        <v>3404004</v>
      </c>
      <c r="CO124" s="660" t="s">
        <v>452</v>
      </c>
      <c r="CP124" s="660">
        <v>0</v>
      </c>
      <c r="CQ124" s="660">
        <v>0</v>
      </c>
      <c r="CR124" s="660">
        <v>0</v>
      </c>
      <c r="CS124" s="660">
        <v>0</v>
      </c>
      <c r="CT124" s="660">
        <v>0</v>
      </c>
      <c r="CU124" s="590"/>
      <c r="CV124" s="661">
        <v>3404004</v>
      </c>
      <c r="CW124" s="662" t="s">
        <v>452</v>
      </c>
      <c r="CX124" s="662">
        <v>0</v>
      </c>
      <c r="CY124" s="662">
        <v>0</v>
      </c>
      <c r="CZ124" s="662">
        <v>0</v>
      </c>
      <c r="DA124" s="662">
        <v>0</v>
      </c>
      <c r="DB124" s="662">
        <v>0</v>
      </c>
      <c r="DD124" s="63">
        <v>0</v>
      </c>
      <c r="DE124" s="63">
        <v>0</v>
      </c>
      <c r="DF124" s="63">
        <v>0</v>
      </c>
      <c r="DH124" s="113">
        <v>0</v>
      </c>
      <c r="DI124" s="63">
        <v>0</v>
      </c>
      <c r="DJ124" s="36">
        <v>1.0646850000000001</v>
      </c>
      <c r="DK124" s="63">
        <v>0</v>
      </c>
      <c r="DM124" s="63">
        <v>330888480</v>
      </c>
      <c r="DO124" s="63">
        <v>330888486</v>
      </c>
      <c r="DT124" s="63"/>
      <c r="DU124" s="593"/>
    </row>
    <row r="125" spans="1:130">
      <c r="A125" s="409"/>
      <c r="B125" s="102">
        <v>3404007</v>
      </c>
      <c r="C125" s="642">
        <v>1922038082</v>
      </c>
      <c r="D125" s="643"/>
      <c r="E125" s="644" t="s">
        <v>453</v>
      </c>
      <c r="F125" s="645"/>
      <c r="G125" s="646"/>
      <c r="H125" s="647">
        <v>43100</v>
      </c>
      <c r="I125" s="648">
        <v>12</v>
      </c>
      <c r="J125" s="649">
        <v>18946848</v>
      </c>
      <c r="K125" s="649"/>
      <c r="L125" s="649"/>
      <c r="M125" s="649">
        <v>18946848</v>
      </c>
      <c r="N125" s="649">
        <v>656105</v>
      </c>
      <c r="O125" s="649"/>
      <c r="P125" s="649"/>
      <c r="Q125" s="649">
        <v>656105</v>
      </c>
      <c r="R125" s="649">
        <v>63193301</v>
      </c>
      <c r="S125" s="649"/>
      <c r="T125" s="649"/>
      <c r="U125" s="649">
        <v>63193301</v>
      </c>
      <c r="V125" s="649">
        <v>2823000</v>
      </c>
      <c r="W125" s="649"/>
      <c r="X125" s="649"/>
      <c r="Y125" s="649">
        <v>2823000</v>
      </c>
      <c r="Z125" s="649">
        <v>1122800</v>
      </c>
      <c r="AA125" s="649"/>
      <c r="AB125" s="649"/>
      <c r="AC125" s="649">
        <v>1122800</v>
      </c>
      <c r="AD125" s="649">
        <v>320775</v>
      </c>
      <c r="AE125" s="649"/>
      <c r="AF125" s="649"/>
      <c r="AG125" s="649">
        <v>320775</v>
      </c>
      <c r="AH125" s="649"/>
      <c r="AI125" s="649"/>
      <c r="AJ125" s="649"/>
      <c r="AK125" s="649">
        <v>0</v>
      </c>
      <c r="AL125" s="649"/>
      <c r="AM125" s="649"/>
      <c r="AN125" s="649"/>
      <c r="AO125" s="649">
        <v>0</v>
      </c>
      <c r="AP125" s="649"/>
      <c r="AQ125" s="649"/>
      <c r="AR125" s="649"/>
      <c r="AS125" s="649">
        <v>0</v>
      </c>
      <c r="AT125" s="649"/>
      <c r="AU125" s="649"/>
      <c r="AV125" s="649"/>
      <c r="AW125" s="649">
        <v>0</v>
      </c>
      <c r="AX125" s="650">
        <v>18946848</v>
      </c>
      <c r="AY125" s="650">
        <v>656105</v>
      </c>
      <c r="AZ125" s="650">
        <v>63193301</v>
      </c>
      <c r="BA125" s="650">
        <v>2823000</v>
      </c>
      <c r="BB125" s="650">
        <v>1122800</v>
      </c>
      <c r="BC125" s="650">
        <v>320775</v>
      </c>
      <c r="BD125" s="650">
        <v>0</v>
      </c>
      <c r="BE125" s="650">
        <v>0</v>
      </c>
      <c r="BF125" s="651">
        <v>0.28569201995012466</v>
      </c>
      <c r="BG125" s="651">
        <v>0</v>
      </c>
      <c r="BH125" s="651">
        <v>0.28569201995012466</v>
      </c>
      <c r="BI125" s="651">
        <v>0.29982367909535224</v>
      </c>
      <c r="BJ125" s="651">
        <v>0.23241409847679773</v>
      </c>
      <c r="BK125" s="651">
        <v>0.29694109944148489</v>
      </c>
      <c r="BL125"/>
      <c r="BM125" s="149">
        <v>1</v>
      </c>
      <c r="BN125" s="149">
        <v>0</v>
      </c>
      <c r="BO125" s="653">
        <v>0</v>
      </c>
      <c r="BP125" s="653">
        <v>0</v>
      </c>
      <c r="BQ125"/>
      <c r="BR125" s="654">
        <v>0.31930370985603546</v>
      </c>
      <c r="BS125" s="654">
        <v>0</v>
      </c>
      <c r="BT125" s="654">
        <v>0.31930370985603546</v>
      </c>
      <c r="BU125" s="654">
        <v>0.31592528551132598</v>
      </c>
      <c r="BV125" s="654">
        <v>0.25562213552516949</v>
      </c>
      <c r="BW125" s="654">
        <v>0.31291714861226971</v>
      </c>
      <c r="BX125" s="655">
        <v>-3.3611689905910791E-2</v>
      </c>
      <c r="BY125" s="656">
        <v>0</v>
      </c>
      <c r="BZ125" s="656">
        <v>-3.3611689905910791E-2</v>
      </c>
      <c r="CA125" s="656">
        <v>-1.6101606415973746E-2</v>
      </c>
      <c r="CB125" s="656">
        <v>-2.3208037048371766E-2</v>
      </c>
      <c r="CC125" s="657">
        <v>-1.5976049170784823E-2</v>
      </c>
      <c r="CD125"/>
      <c r="CE125" s="658">
        <v>0</v>
      </c>
      <c r="CF125" s="658">
        <v>33</v>
      </c>
      <c r="CG125" s="658">
        <v>0</v>
      </c>
      <c r="CH125" s="658">
        <v>33</v>
      </c>
      <c r="CI125" s="658">
        <v>0</v>
      </c>
      <c r="CJ125" s="658">
        <v>4</v>
      </c>
      <c r="CK125" s="658">
        <v>0</v>
      </c>
      <c r="CL125" s="658">
        <v>4</v>
      </c>
      <c r="CM125" s="590"/>
      <c r="CN125" s="659">
        <v>3404007</v>
      </c>
      <c r="CO125" s="660" t="s">
        <v>453</v>
      </c>
      <c r="CP125" s="660">
        <v>0</v>
      </c>
      <c r="CQ125" s="660">
        <v>0</v>
      </c>
      <c r="CR125" s="660">
        <v>0</v>
      </c>
      <c r="CS125" s="660">
        <v>0</v>
      </c>
      <c r="CT125" s="660">
        <v>0</v>
      </c>
      <c r="CU125" s="590"/>
      <c r="CV125" s="661">
        <v>3404007</v>
      </c>
      <c r="CW125" s="662" t="s">
        <v>453</v>
      </c>
      <c r="CX125" s="662">
        <v>0</v>
      </c>
      <c r="CY125" s="662">
        <v>0</v>
      </c>
      <c r="CZ125" s="662">
        <v>0</v>
      </c>
      <c r="DA125" s="662">
        <v>0</v>
      </c>
      <c r="DB125" s="662">
        <v>0</v>
      </c>
      <c r="DD125" s="63">
        <v>0</v>
      </c>
      <c r="DE125" s="63">
        <v>0</v>
      </c>
      <c r="DF125" s="63">
        <v>0</v>
      </c>
      <c r="DH125" s="113">
        <v>0</v>
      </c>
      <c r="DI125" s="63">
        <v>0</v>
      </c>
      <c r="DJ125" s="36">
        <v>1.0518130000000001</v>
      </c>
      <c r="DK125" s="63">
        <v>0</v>
      </c>
      <c r="DM125" s="63">
        <v>87062829</v>
      </c>
      <c r="DO125" s="63">
        <v>87062835</v>
      </c>
      <c r="DT125" s="63"/>
      <c r="DU125" s="593"/>
    </row>
    <row r="126" spans="1:130">
      <c r="A126" s="409"/>
      <c r="B126" s="102">
        <v>3404014</v>
      </c>
      <c r="C126" s="642">
        <v>1518037233</v>
      </c>
      <c r="D126" s="643"/>
      <c r="E126" s="644" t="s">
        <v>79</v>
      </c>
      <c r="F126" s="645"/>
      <c r="G126" s="646"/>
      <c r="H126" s="647">
        <v>43100</v>
      </c>
      <c r="I126" s="648">
        <v>12</v>
      </c>
      <c r="J126" s="649">
        <v>29286289</v>
      </c>
      <c r="K126" s="649"/>
      <c r="L126" s="649"/>
      <c r="M126" s="649">
        <v>29286289</v>
      </c>
      <c r="N126" s="649">
        <v>1109263</v>
      </c>
      <c r="O126" s="649"/>
      <c r="P126" s="649"/>
      <c r="Q126" s="649">
        <v>1109263</v>
      </c>
      <c r="R126" s="649">
        <v>119245610</v>
      </c>
      <c r="S126" s="649"/>
      <c r="T126" s="649"/>
      <c r="U126" s="649">
        <v>119245610</v>
      </c>
      <c r="V126" s="649">
        <v>8152090</v>
      </c>
      <c r="W126" s="649"/>
      <c r="X126" s="649"/>
      <c r="Y126" s="649">
        <v>8152090</v>
      </c>
      <c r="Z126" s="649">
        <v>1064000</v>
      </c>
      <c r="AA126" s="649"/>
      <c r="AB126" s="649"/>
      <c r="AC126" s="649">
        <v>1064000</v>
      </c>
      <c r="AD126" s="649">
        <v>260649</v>
      </c>
      <c r="AE126" s="649"/>
      <c r="AF126" s="649"/>
      <c r="AG126" s="649">
        <v>260649</v>
      </c>
      <c r="AH126" s="649"/>
      <c r="AI126" s="649"/>
      <c r="AJ126" s="649"/>
      <c r="AK126" s="649">
        <v>0</v>
      </c>
      <c r="AL126" s="649"/>
      <c r="AM126" s="649"/>
      <c r="AN126" s="649"/>
      <c r="AO126" s="649">
        <v>0</v>
      </c>
      <c r="AP126" s="649"/>
      <c r="AQ126" s="649"/>
      <c r="AR126" s="649"/>
      <c r="AS126" s="649">
        <v>0</v>
      </c>
      <c r="AT126" s="649"/>
      <c r="AU126" s="649"/>
      <c r="AV126" s="649"/>
      <c r="AW126" s="649">
        <v>0</v>
      </c>
      <c r="AX126" s="650">
        <v>29286289</v>
      </c>
      <c r="AY126" s="650">
        <v>1109263</v>
      </c>
      <c r="AZ126" s="650">
        <v>119245610</v>
      </c>
      <c r="BA126" s="650">
        <v>8152090</v>
      </c>
      <c r="BB126" s="650">
        <v>1064000</v>
      </c>
      <c r="BC126" s="650">
        <v>260649</v>
      </c>
      <c r="BD126" s="650">
        <v>0</v>
      </c>
      <c r="BE126" s="650">
        <v>0</v>
      </c>
      <c r="BF126" s="651">
        <v>0.24497086466165413</v>
      </c>
      <c r="BG126" s="651">
        <v>0</v>
      </c>
      <c r="BH126" s="651">
        <v>0.24497086466165413</v>
      </c>
      <c r="BI126" s="651">
        <v>0.24559637038210463</v>
      </c>
      <c r="BJ126" s="651">
        <v>0.13607099529077818</v>
      </c>
      <c r="BK126" s="651">
        <v>0.23858791799224005</v>
      </c>
      <c r="BL126"/>
      <c r="BM126" s="149">
        <v>1</v>
      </c>
      <c r="BN126" s="149">
        <v>0</v>
      </c>
      <c r="BO126" s="653">
        <v>0</v>
      </c>
      <c r="BP126" s="653">
        <v>0</v>
      </c>
      <c r="BQ126"/>
      <c r="BR126" s="654">
        <v>0</v>
      </c>
      <c r="BS126" s="654">
        <v>0</v>
      </c>
      <c r="BT126" s="654">
        <v>0</v>
      </c>
      <c r="BU126" s="654">
        <v>0.31621269597695134</v>
      </c>
      <c r="BV126" s="654">
        <v>0.12486323818727016</v>
      </c>
      <c r="BW126" s="654">
        <v>0.30367321241399126</v>
      </c>
      <c r="BX126" s="655">
        <v>0.24497086466165413</v>
      </c>
      <c r="BY126" s="656">
        <v>0</v>
      </c>
      <c r="BZ126" s="656">
        <v>0.24497086466165413</v>
      </c>
      <c r="CA126" s="656">
        <v>-7.0616325594846707E-2</v>
      </c>
      <c r="CB126" s="656">
        <v>1.120775710350802E-2</v>
      </c>
      <c r="CC126" s="657">
        <v>-6.5085294421751205E-2</v>
      </c>
      <c r="CD126"/>
      <c r="CE126" s="658">
        <v>9167</v>
      </c>
      <c r="CF126" s="658">
        <v>0</v>
      </c>
      <c r="CG126" s="658">
        <v>0</v>
      </c>
      <c r="CH126" s="658">
        <v>9167</v>
      </c>
      <c r="CI126" s="658">
        <v>13</v>
      </c>
      <c r="CJ126" s="658">
        <v>0</v>
      </c>
      <c r="CK126" s="658">
        <v>0</v>
      </c>
      <c r="CL126" s="658">
        <v>13</v>
      </c>
      <c r="CM126" s="590"/>
      <c r="CN126" s="659">
        <v>3404014</v>
      </c>
      <c r="CO126" s="660" t="s">
        <v>79</v>
      </c>
      <c r="CP126" s="660">
        <v>0</v>
      </c>
      <c r="CQ126" s="660">
        <v>0</v>
      </c>
      <c r="CR126" s="660">
        <v>0</v>
      </c>
      <c r="CS126" s="660">
        <v>0</v>
      </c>
      <c r="CT126" s="660">
        <v>0</v>
      </c>
      <c r="CU126" s="590"/>
      <c r="CV126" s="661">
        <v>3404014</v>
      </c>
      <c r="CW126" s="662" t="s">
        <v>79</v>
      </c>
      <c r="CX126" s="662">
        <v>0</v>
      </c>
      <c r="CY126" s="662">
        <v>0</v>
      </c>
      <c r="CZ126" s="662">
        <v>0</v>
      </c>
      <c r="DA126" s="662">
        <v>0</v>
      </c>
      <c r="DB126" s="662">
        <v>0</v>
      </c>
      <c r="DD126" s="63">
        <v>0</v>
      </c>
      <c r="DE126" s="63">
        <v>0</v>
      </c>
      <c r="DF126" s="63">
        <v>0</v>
      </c>
      <c r="DH126" s="113">
        <v>0</v>
      </c>
      <c r="DI126" s="63">
        <v>0</v>
      </c>
      <c r="DJ126" s="36">
        <v>1.0518130000000001</v>
      </c>
      <c r="DK126" s="63">
        <v>0</v>
      </c>
      <c r="DM126" s="63">
        <v>159117901</v>
      </c>
      <c r="DO126" s="63">
        <v>159117907</v>
      </c>
      <c r="DT126" s="63"/>
      <c r="DU126" s="593"/>
    </row>
    <row r="127" spans="1:130">
      <c r="A127" s="409"/>
      <c r="B127" s="102">
        <v>3404016</v>
      </c>
      <c r="C127" s="642">
        <v>1992701486</v>
      </c>
      <c r="D127" s="643"/>
      <c r="E127" s="644" t="s">
        <v>454</v>
      </c>
      <c r="F127" s="645"/>
      <c r="G127" s="646"/>
      <c r="H127" s="647">
        <v>42916</v>
      </c>
      <c r="I127" s="648">
        <v>12</v>
      </c>
      <c r="J127" s="649">
        <v>11432823</v>
      </c>
      <c r="K127" s="649"/>
      <c r="L127" s="649"/>
      <c r="M127" s="649">
        <v>11432823</v>
      </c>
      <c r="N127" s="649"/>
      <c r="O127" s="649"/>
      <c r="P127" s="649"/>
      <c r="Q127" s="649">
        <v>0</v>
      </c>
      <c r="R127" s="649">
        <v>39318912</v>
      </c>
      <c r="S127" s="649"/>
      <c r="T127" s="649"/>
      <c r="U127" s="649">
        <v>39318912</v>
      </c>
      <c r="V127" s="649"/>
      <c r="W127" s="649"/>
      <c r="X127" s="649"/>
      <c r="Y127" s="649">
        <v>0</v>
      </c>
      <c r="Z127" s="649"/>
      <c r="AA127" s="649"/>
      <c r="AB127" s="649"/>
      <c r="AC127" s="649">
        <v>0</v>
      </c>
      <c r="AD127" s="649"/>
      <c r="AE127" s="649"/>
      <c r="AF127" s="649"/>
      <c r="AG127" s="649">
        <v>0</v>
      </c>
      <c r="AH127" s="649"/>
      <c r="AI127" s="649"/>
      <c r="AJ127" s="649"/>
      <c r="AK127" s="649">
        <v>0</v>
      </c>
      <c r="AL127" s="649"/>
      <c r="AM127" s="649"/>
      <c r="AN127" s="649"/>
      <c r="AO127" s="649">
        <v>0</v>
      </c>
      <c r="AP127" s="649"/>
      <c r="AQ127" s="649"/>
      <c r="AR127" s="649"/>
      <c r="AS127" s="649">
        <v>0</v>
      </c>
      <c r="AT127" s="649"/>
      <c r="AU127" s="649"/>
      <c r="AV127" s="649"/>
      <c r="AW127" s="649">
        <v>0</v>
      </c>
      <c r="AX127" s="650">
        <v>11432823</v>
      </c>
      <c r="AY127" s="650">
        <v>0</v>
      </c>
      <c r="AZ127" s="650">
        <v>39318912</v>
      </c>
      <c r="BA127" s="650">
        <v>0</v>
      </c>
      <c r="BB127" s="650">
        <v>0</v>
      </c>
      <c r="BC127" s="650">
        <v>0</v>
      </c>
      <c r="BD127" s="650">
        <v>0</v>
      </c>
      <c r="BE127" s="650">
        <v>0</v>
      </c>
      <c r="BF127" s="651">
        <v>0</v>
      </c>
      <c r="BG127" s="651">
        <v>0</v>
      </c>
      <c r="BH127" s="651">
        <v>0</v>
      </c>
      <c r="BI127" s="651">
        <v>0.29077160120809042</v>
      </c>
      <c r="BJ127" s="651">
        <v>0</v>
      </c>
      <c r="BK127" s="651">
        <v>0.29077160120809042</v>
      </c>
      <c r="BL127"/>
      <c r="BM127" s="149">
        <v>0</v>
      </c>
      <c r="BN127" s="149">
        <v>0</v>
      </c>
      <c r="BO127" s="653">
        <v>0</v>
      </c>
      <c r="BP127" s="653">
        <v>0</v>
      </c>
      <c r="BQ127"/>
      <c r="BR127" s="654">
        <v>0</v>
      </c>
      <c r="BS127" s="654">
        <v>0</v>
      </c>
      <c r="BT127" s="654">
        <v>0</v>
      </c>
      <c r="BU127" s="654">
        <v>0.31556208088065346</v>
      </c>
      <c r="BV127" s="654">
        <v>0</v>
      </c>
      <c r="BW127" s="654">
        <v>0.31556208088065346</v>
      </c>
      <c r="BX127" s="655">
        <v>0</v>
      </c>
      <c r="BY127" s="656">
        <v>0</v>
      </c>
      <c r="BZ127" s="656">
        <v>0</v>
      </c>
      <c r="CA127" s="656">
        <v>-2.4790479672563037E-2</v>
      </c>
      <c r="CB127" s="656">
        <v>0</v>
      </c>
      <c r="CC127" s="657">
        <v>-2.4790479672563037E-2</v>
      </c>
      <c r="CD127"/>
      <c r="CE127" s="658">
        <v>0</v>
      </c>
      <c r="CF127" s="658">
        <v>0</v>
      </c>
      <c r="CG127" s="658">
        <v>0</v>
      </c>
      <c r="CH127" s="658">
        <v>0</v>
      </c>
      <c r="CI127" s="658">
        <v>0</v>
      </c>
      <c r="CJ127" s="658">
        <v>0</v>
      </c>
      <c r="CK127" s="658">
        <v>0</v>
      </c>
      <c r="CL127" s="658">
        <v>0</v>
      </c>
      <c r="CM127" s="590"/>
      <c r="CN127" s="659">
        <v>3404016</v>
      </c>
      <c r="CO127" s="660" t="s">
        <v>454</v>
      </c>
      <c r="CP127" s="660">
        <v>0</v>
      </c>
      <c r="CQ127" s="660">
        <v>0</v>
      </c>
      <c r="CR127" s="660">
        <v>0</v>
      </c>
      <c r="CS127" s="660">
        <v>0</v>
      </c>
      <c r="CT127" s="660">
        <v>0</v>
      </c>
      <c r="CU127" s="590"/>
      <c r="CV127" s="661">
        <v>3404016</v>
      </c>
      <c r="CW127" s="662" t="s">
        <v>454</v>
      </c>
      <c r="CX127" s="662">
        <v>0</v>
      </c>
      <c r="CY127" s="662">
        <v>0</v>
      </c>
      <c r="CZ127" s="662">
        <v>0</v>
      </c>
      <c r="DA127" s="662">
        <v>0</v>
      </c>
      <c r="DB127" s="662">
        <v>0</v>
      </c>
      <c r="DD127" s="63">
        <v>0</v>
      </c>
      <c r="DE127" s="63">
        <v>0</v>
      </c>
      <c r="DF127" s="63">
        <v>0</v>
      </c>
      <c r="DH127" s="113">
        <v>0</v>
      </c>
      <c r="DI127" s="63">
        <v>0</v>
      </c>
      <c r="DJ127" s="36">
        <v>1.0646850000000001</v>
      </c>
      <c r="DK127" s="63">
        <v>0</v>
      </c>
      <c r="DM127" s="63">
        <v>50751735</v>
      </c>
      <c r="DO127" s="63">
        <v>50751741</v>
      </c>
      <c r="DT127" s="63"/>
      <c r="DU127" s="593"/>
    </row>
    <row r="128" spans="1:130">
      <c r="A128" s="409"/>
      <c r="B128" s="102">
        <v>3404025</v>
      </c>
      <c r="C128" s="642">
        <v>1942429733</v>
      </c>
      <c r="D128" s="643"/>
      <c r="E128" s="683" t="s">
        <v>82</v>
      </c>
      <c r="F128" s="684"/>
      <c r="G128" s="685"/>
      <c r="H128" s="686" t="s">
        <v>640</v>
      </c>
      <c r="I128" s="687">
        <v>12</v>
      </c>
      <c r="J128" s="688">
        <v>91133449</v>
      </c>
      <c r="K128" s="688"/>
      <c r="L128" s="688"/>
      <c r="M128" s="688">
        <v>91133449</v>
      </c>
      <c r="N128" s="688"/>
      <c r="O128" s="688"/>
      <c r="P128" s="688"/>
      <c r="Q128" s="688">
        <v>0</v>
      </c>
      <c r="R128" s="688">
        <v>115122816</v>
      </c>
      <c r="S128" s="688"/>
      <c r="T128" s="688"/>
      <c r="U128" s="688">
        <v>115122816</v>
      </c>
      <c r="V128" s="688"/>
      <c r="W128" s="688"/>
      <c r="X128" s="688"/>
      <c r="Y128" s="688">
        <v>0</v>
      </c>
      <c r="Z128" s="688">
        <v>5615228</v>
      </c>
      <c r="AA128" s="688"/>
      <c r="AB128" s="688"/>
      <c r="AC128" s="688">
        <v>5615228</v>
      </c>
      <c r="AD128" s="688">
        <v>4775493</v>
      </c>
      <c r="AE128" s="688"/>
      <c r="AF128" s="688"/>
      <c r="AG128" s="688">
        <v>4775493</v>
      </c>
      <c r="AH128" s="688"/>
      <c r="AI128" s="649"/>
      <c r="AJ128" s="649"/>
      <c r="AK128" s="649">
        <v>0</v>
      </c>
      <c r="AL128" s="649"/>
      <c r="AM128" s="649"/>
      <c r="AN128" s="649"/>
      <c r="AO128" s="649">
        <v>0</v>
      </c>
      <c r="AP128" s="649"/>
      <c r="AQ128" s="649"/>
      <c r="AR128" s="649"/>
      <c r="AS128" s="649">
        <v>0</v>
      </c>
      <c r="AT128" s="649"/>
      <c r="AU128" s="649"/>
      <c r="AV128" s="649"/>
      <c r="AW128" s="649">
        <v>0</v>
      </c>
      <c r="AX128" s="650">
        <v>91133449</v>
      </c>
      <c r="AY128" s="650">
        <v>0</v>
      </c>
      <c r="AZ128" s="650">
        <v>115122816</v>
      </c>
      <c r="BA128" s="650">
        <v>0</v>
      </c>
      <c r="BB128" s="650">
        <v>5615228</v>
      </c>
      <c r="BC128" s="650">
        <v>4775493</v>
      </c>
      <c r="BD128" s="650">
        <v>0</v>
      </c>
      <c r="BE128" s="650">
        <v>0</v>
      </c>
      <c r="BF128" s="651">
        <v>0.85045397978497039</v>
      </c>
      <c r="BG128" s="651">
        <v>0</v>
      </c>
      <c r="BH128" s="651">
        <v>0.85045397978497039</v>
      </c>
      <c r="BI128" s="651">
        <v>0.79161935197971534</v>
      </c>
      <c r="BJ128" s="651">
        <v>0</v>
      </c>
      <c r="BK128" s="651">
        <v>0.79161935197971534</v>
      </c>
      <c r="BL128"/>
      <c r="BM128" s="149">
        <v>1</v>
      </c>
      <c r="BN128" s="149">
        <v>0</v>
      </c>
      <c r="BO128" s="653">
        <v>0</v>
      </c>
      <c r="BP128" s="653">
        <v>0</v>
      </c>
      <c r="BQ128"/>
      <c r="BR128" s="654">
        <v>0.87282207557063851</v>
      </c>
      <c r="BS128" s="654">
        <v>0</v>
      </c>
      <c r="BT128" s="654">
        <v>0.87282207557063851</v>
      </c>
      <c r="BU128" s="654">
        <v>0.80588748076944705</v>
      </c>
      <c r="BV128" s="654">
        <v>0</v>
      </c>
      <c r="BW128" s="654">
        <v>0.80588748076944705</v>
      </c>
      <c r="BX128" s="655">
        <v>-2.2368095785668118E-2</v>
      </c>
      <c r="BY128" s="656">
        <v>0</v>
      </c>
      <c r="BZ128" s="656">
        <v>-2.2368095785668118E-2</v>
      </c>
      <c r="CA128" s="656">
        <v>-1.4268128789731716E-2</v>
      </c>
      <c r="CB128" s="656">
        <v>0</v>
      </c>
      <c r="CC128" s="657">
        <v>-1.4268128789731716E-2</v>
      </c>
      <c r="CD128"/>
      <c r="CE128" s="658">
        <v>0</v>
      </c>
      <c r="CF128" s="658">
        <v>0</v>
      </c>
      <c r="CG128" s="658">
        <v>0</v>
      </c>
      <c r="CH128" s="658">
        <v>0</v>
      </c>
      <c r="CI128" s="658">
        <v>0</v>
      </c>
      <c r="CJ128" s="658">
        <v>0</v>
      </c>
      <c r="CK128" s="658">
        <v>0</v>
      </c>
      <c r="CL128" s="658">
        <v>0</v>
      </c>
      <c r="CM128" s="590"/>
      <c r="CN128" s="659">
        <v>3404025</v>
      </c>
      <c r="CO128" s="660" t="s">
        <v>82</v>
      </c>
      <c r="CP128" s="660">
        <v>0</v>
      </c>
      <c r="CQ128" s="660">
        <v>0</v>
      </c>
      <c r="CR128" s="660">
        <v>0</v>
      </c>
      <c r="CS128" s="660">
        <v>0</v>
      </c>
      <c r="CT128" s="660">
        <v>0</v>
      </c>
      <c r="CU128" s="590"/>
      <c r="CV128" s="661">
        <v>3404025</v>
      </c>
      <c r="CW128" s="662" t="s">
        <v>82</v>
      </c>
      <c r="CX128" s="662">
        <v>0</v>
      </c>
      <c r="CY128" s="662">
        <v>0</v>
      </c>
      <c r="CZ128" s="662">
        <v>0</v>
      </c>
      <c r="DA128" s="662">
        <v>0</v>
      </c>
      <c r="DB128" s="662">
        <v>0</v>
      </c>
      <c r="DD128" s="63">
        <v>0</v>
      </c>
      <c r="DE128" s="63">
        <v>0</v>
      </c>
      <c r="DF128" s="63">
        <v>0</v>
      </c>
      <c r="DH128" s="113">
        <v>0</v>
      </c>
      <c r="DI128" s="63">
        <v>0</v>
      </c>
      <c r="DJ128" s="36">
        <v>1.0646850000000001</v>
      </c>
      <c r="DK128" s="63">
        <v>0</v>
      </c>
      <c r="DM128" s="63">
        <v>216646986</v>
      </c>
      <c r="DO128" s="63">
        <v>216646992</v>
      </c>
      <c r="DT128" s="63"/>
      <c r="DU128" s="593"/>
    </row>
    <row r="129" spans="1:130">
      <c r="A129" s="409"/>
      <c r="B129" s="102">
        <v>3404026</v>
      </c>
      <c r="C129" s="642">
        <v>1164756714</v>
      </c>
      <c r="D129" s="643"/>
      <c r="E129" s="683" t="s">
        <v>83</v>
      </c>
      <c r="F129" s="684"/>
      <c r="G129" s="685"/>
      <c r="H129" s="686" t="s">
        <v>640</v>
      </c>
      <c r="I129" s="687">
        <v>12</v>
      </c>
      <c r="J129" s="688">
        <v>88443332</v>
      </c>
      <c r="K129" s="688"/>
      <c r="L129" s="688"/>
      <c r="M129" s="688">
        <v>88443332</v>
      </c>
      <c r="N129" s="688"/>
      <c r="O129" s="688"/>
      <c r="P129" s="688"/>
      <c r="Q129" s="688">
        <v>0</v>
      </c>
      <c r="R129" s="688">
        <v>91294906</v>
      </c>
      <c r="S129" s="688"/>
      <c r="T129" s="688"/>
      <c r="U129" s="688">
        <v>91294906</v>
      </c>
      <c r="V129" s="688"/>
      <c r="W129" s="688"/>
      <c r="X129" s="688"/>
      <c r="Y129" s="688">
        <v>0</v>
      </c>
      <c r="Z129" s="688">
        <v>4990307</v>
      </c>
      <c r="AA129" s="688"/>
      <c r="AB129" s="688"/>
      <c r="AC129" s="688">
        <v>4990307</v>
      </c>
      <c r="AD129" s="688">
        <v>4697317</v>
      </c>
      <c r="AE129" s="688"/>
      <c r="AF129" s="688"/>
      <c r="AG129" s="688">
        <v>4697317</v>
      </c>
      <c r="AH129" s="688"/>
      <c r="AI129" s="649"/>
      <c r="AJ129" s="649"/>
      <c r="AK129" s="649">
        <v>0</v>
      </c>
      <c r="AL129" s="649"/>
      <c r="AM129" s="649"/>
      <c r="AN129" s="649"/>
      <c r="AO129" s="649">
        <v>0</v>
      </c>
      <c r="AP129" s="649"/>
      <c r="AQ129" s="649"/>
      <c r="AR129" s="649"/>
      <c r="AS129" s="649">
        <v>0</v>
      </c>
      <c r="AT129" s="649"/>
      <c r="AU129" s="649"/>
      <c r="AV129" s="649"/>
      <c r="AW129" s="649">
        <v>0</v>
      </c>
      <c r="AX129" s="650">
        <v>88443332</v>
      </c>
      <c r="AY129" s="650">
        <v>0</v>
      </c>
      <c r="AZ129" s="650">
        <v>91294906</v>
      </c>
      <c r="BA129" s="650">
        <v>0</v>
      </c>
      <c r="BB129" s="650">
        <v>4990307</v>
      </c>
      <c r="BC129" s="650">
        <v>4697317</v>
      </c>
      <c r="BD129" s="650">
        <v>0</v>
      </c>
      <c r="BE129" s="650">
        <v>0</v>
      </c>
      <c r="BF129" s="651">
        <v>0.94128818126820657</v>
      </c>
      <c r="BG129" s="651">
        <v>0</v>
      </c>
      <c r="BH129" s="651">
        <v>0.94128818126820657</v>
      </c>
      <c r="BI129" s="651">
        <v>0.96876524523723151</v>
      </c>
      <c r="BJ129" s="651">
        <v>0</v>
      </c>
      <c r="BK129" s="651">
        <v>0.96876524523723151</v>
      </c>
      <c r="BL129"/>
      <c r="BM129" s="149">
        <v>1</v>
      </c>
      <c r="BN129" s="149">
        <v>0</v>
      </c>
      <c r="BO129" s="653">
        <v>0</v>
      </c>
      <c r="BP129" s="653">
        <v>0</v>
      </c>
      <c r="BQ129"/>
      <c r="BR129" s="654">
        <v>0.9699431683425529</v>
      </c>
      <c r="BS129" s="654">
        <v>0</v>
      </c>
      <c r="BT129" s="654">
        <v>0.9699431683425529</v>
      </c>
      <c r="BU129" s="654">
        <v>0.96899421725276869</v>
      </c>
      <c r="BV129" s="654">
        <v>0</v>
      </c>
      <c r="BW129" s="654">
        <v>0.96899421725276869</v>
      </c>
      <c r="BX129" s="655">
        <v>-2.8654987074346328E-2</v>
      </c>
      <c r="BY129" s="656">
        <v>0</v>
      </c>
      <c r="BZ129" s="656">
        <v>-2.8654987074346328E-2</v>
      </c>
      <c r="CA129" s="656">
        <v>-2.2897201553717661E-4</v>
      </c>
      <c r="CB129" s="656">
        <v>0</v>
      </c>
      <c r="CC129" s="657">
        <v>-2.2897201553717661E-4</v>
      </c>
      <c r="CD129"/>
      <c r="CE129" s="658">
        <v>0</v>
      </c>
      <c r="CF129" s="658">
        <v>0</v>
      </c>
      <c r="CG129" s="658">
        <v>0</v>
      </c>
      <c r="CH129" s="658">
        <v>0</v>
      </c>
      <c r="CI129" s="658">
        <v>0</v>
      </c>
      <c r="CJ129" s="658">
        <v>0</v>
      </c>
      <c r="CK129" s="658">
        <v>0</v>
      </c>
      <c r="CL129" s="658">
        <v>0</v>
      </c>
      <c r="CM129" s="590"/>
      <c r="CN129" s="659">
        <v>3404026</v>
      </c>
      <c r="CO129" s="660" t="s">
        <v>83</v>
      </c>
      <c r="CP129" s="660">
        <v>0</v>
      </c>
      <c r="CQ129" s="660">
        <v>0</v>
      </c>
      <c r="CR129" s="660">
        <v>0</v>
      </c>
      <c r="CS129" s="660">
        <v>0</v>
      </c>
      <c r="CT129" s="660">
        <v>0</v>
      </c>
      <c r="CU129" s="590"/>
      <c r="CV129" s="661">
        <v>3404026</v>
      </c>
      <c r="CW129" s="662" t="s">
        <v>83</v>
      </c>
      <c r="CX129" s="662">
        <v>0</v>
      </c>
      <c r="CY129" s="662">
        <v>0</v>
      </c>
      <c r="CZ129" s="662">
        <v>0</v>
      </c>
      <c r="DA129" s="662">
        <v>0</v>
      </c>
      <c r="DB129" s="662">
        <v>0</v>
      </c>
      <c r="DD129" s="63">
        <v>0</v>
      </c>
      <c r="DE129" s="63">
        <v>0</v>
      </c>
      <c r="DF129" s="63">
        <v>0</v>
      </c>
      <c r="DH129" s="113">
        <v>0</v>
      </c>
      <c r="DI129" s="63">
        <v>0</v>
      </c>
      <c r="DJ129" s="36">
        <v>1.0646850000000001</v>
      </c>
      <c r="DK129" s="63">
        <v>0</v>
      </c>
      <c r="DM129" s="63">
        <v>189425862</v>
      </c>
      <c r="DO129" s="63">
        <v>189425868</v>
      </c>
      <c r="DT129" s="63"/>
      <c r="DU129" s="593"/>
    </row>
    <row r="130" spans="1:130">
      <c r="A130" s="409"/>
      <c r="B130" s="102"/>
      <c r="C130" s="642"/>
      <c r="D130" s="643"/>
      <c r="E130" s="644"/>
      <c r="F130" s="645"/>
      <c r="G130" s="646"/>
      <c r="H130" s="647"/>
      <c r="I130" s="648"/>
      <c r="J130" s="649"/>
      <c r="K130" s="649"/>
      <c r="L130" s="649"/>
      <c r="M130" s="649">
        <v>0</v>
      </c>
      <c r="N130" s="649"/>
      <c r="O130" s="649"/>
      <c r="P130" s="649"/>
      <c r="Q130" s="649">
        <v>0</v>
      </c>
      <c r="R130" s="649"/>
      <c r="S130" s="649"/>
      <c r="T130" s="649"/>
      <c r="U130" s="649">
        <v>0</v>
      </c>
      <c r="V130" s="649"/>
      <c r="W130" s="649"/>
      <c r="X130" s="649"/>
      <c r="Y130" s="649">
        <v>0</v>
      </c>
      <c r="Z130" s="649"/>
      <c r="AA130" s="649"/>
      <c r="AB130" s="649"/>
      <c r="AC130" s="649">
        <v>0</v>
      </c>
      <c r="AD130" s="649"/>
      <c r="AE130" s="649"/>
      <c r="AF130" s="649"/>
      <c r="AG130" s="649">
        <v>0</v>
      </c>
      <c r="AH130" s="649"/>
      <c r="AI130" s="649"/>
      <c r="AJ130" s="649"/>
      <c r="AK130" s="649">
        <v>0</v>
      </c>
      <c r="AL130" s="649"/>
      <c r="AM130" s="649"/>
      <c r="AN130" s="649"/>
      <c r="AO130" s="649">
        <v>0</v>
      </c>
      <c r="AP130" s="649"/>
      <c r="AQ130" s="649"/>
      <c r="AR130" s="649"/>
      <c r="AS130" s="649">
        <v>0</v>
      </c>
      <c r="AT130" s="649"/>
      <c r="AU130" s="649"/>
      <c r="AV130" s="649"/>
      <c r="AW130" s="649">
        <v>0</v>
      </c>
      <c r="AX130" s="650"/>
      <c r="AY130" s="650"/>
      <c r="AZ130" s="650"/>
      <c r="BA130" s="650"/>
      <c r="BB130" s="650"/>
      <c r="BC130" s="650"/>
      <c r="BD130" s="650"/>
      <c r="BE130" s="650"/>
      <c r="BF130" s="651"/>
      <c r="BG130" s="651"/>
      <c r="BH130" s="651"/>
      <c r="BI130" s="651"/>
      <c r="BJ130" s="651"/>
      <c r="BK130" s="651"/>
      <c r="BL130"/>
      <c r="BM130" s="149"/>
      <c r="BN130" s="149"/>
      <c r="BO130" s="653"/>
      <c r="BP130" s="653"/>
      <c r="BQ130"/>
      <c r="BR130" s="654"/>
      <c r="BS130" s="654"/>
      <c r="BT130" s="654"/>
      <c r="BU130" s="654"/>
      <c r="BV130" s="654"/>
      <c r="BW130" s="654"/>
      <c r="BX130" s="655"/>
      <c r="BY130" s="656"/>
      <c r="BZ130" s="656"/>
      <c r="CA130" s="656"/>
      <c r="CB130" s="656"/>
      <c r="CC130" s="657"/>
      <c r="CD130"/>
      <c r="CE130" s="658"/>
      <c r="CF130" s="658"/>
      <c r="CG130" s="658"/>
      <c r="CH130" s="658"/>
      <c r="CI130" s="658"/>
      <c r="CJ130" s="658"/>
      <c r="CK130" s="658"/>
      <c r="CL130" s="658"/>
      <c r="CM130" s="590"/>
      <c r="CN130" s="659"/>
      <c r="CO130" s="660"/>
      <c r="CP130" s="660"/>
      <c r="CQ130" s="660"/>
      <c r="CR130" s="660"/>
      <c r="CS130" s="660"/>
      <c r="CT130" s="660"/>
      <c r="CU130" s="590"/>
      <c r="CV130" s="661"/>
      <c r="CW130" s="662"/>
      <c r="CX130" s="662"/>
      <c r="CY130" s="662"/>
      <c r="CZ130" s="662"/>
      <c r="DA130" s="662"/>
      <c r="DB130" s="662"/>
      <c r="DJ130" s="36"/>
      <c r="DK130" s="63"/>
      <c r="DT130" s="63"/>
      <c r="DU130" s="593"/>
    </row>
    <row r="131" spans="1:130">
      <c r="A131" s="409"/>
      <c r="B131" s="102"/>
      <c r="C131" s="642"/>
      <c r="D131" s="643"/>
      <c r="E131" s="644"/>
      <c r="F131" s="645"/>
      <c r="G131" s="646"/>
      <c r="H131" s="647"/>
      <c r="I131" s="648"/>
      <c r="J131" s="649"/>
      <c r="K131" s="649"/>
      <c r="L131" s="649"/>
      <c r="M131" s="649">
        <v>0</v>
      </c>
      <c r="N131" s="649"/>
      <c r="O131" s="649"/>
      <c r="P131" s="649"/>
      <c r="Q131" s="649">
        <v>0</v>
      </c>
      <c r="R131" s="649"/>
      <c r="S131" s="649"/>
      <c r="T131" s="649"/>
      <c r="U131" s="649">
        <v>0</v>
      </c>
      <c r="V131" s="649"/>
      <c r="W131" s="649"/>
      <c r="X131" s="649"/>
      <c r="Y131" s="649">
        <v>0</v>
      </c>
      <c r="Z131" s="649"/>
      <c r="AA131" s="649"/>
      <c r="AB131" s="649"/>
      <c r="AC131" s="649">
        <v>0</v>
      </c>
      <c r="AD131" s="649"/>
      <c r="AE131" s="649"/>
      <c r="AF131" s="649"/>
      <c r="AG131" s="649">
        <v>0</v>
      </c>
      <c r="AH131" s="649"/>
      <c r="AI131" s="649"/>
      <c r="AJ131" s="649"/>
      <c r="AK131" s="649">
        <v>0</v>
      </c>
      <c r="AL131" s="649"/>
      <c r="AM131" s="649"/>
      <c r="AN131" s="649"/>
      <c r="AO131" s="649">
        <v>0</v>
      </c>
      <c r="AP131" s="649"/>
      <c r="AQ131" s="649"/>
      <c r="AR131" s="649"/>
      <c r="AS131" s="649">
        <v>0</v>
      </c>
      <c r="AT131" s="649"/>
      <c r="AU131" s="649"/>
      <c r="AV131" s="649"/>
      <c r="AW131" s="649">
        <v>0</v>
      </c>
      <c r="AX131" s="650"/>
      <c r="AY131" s="650"/>
      <c r="AZ131" s="650"/>
      <c r="BA131" s="650"/>
      <c r="BB131" s="650"/>
      <c r="BC131" s="650"/>
      <c r="BD131" s="650"/>
      <c r="BE131" s="650"/>
      <c r="BF131" s="651"/>
      <c r="BG131" s="651"/>
      <c r="BH131" s="651"/>
      <c r="BI131" s="651"/>
      <c r="BJ131" s="651"/>
      <c r="BK131" s="651"/>
      <c r="BL131"/>
      <c r="BM131" s="149"/>
      <c r="BN131" s="149"/>
      <c r="BO131" s="653"/>
      <c r="BP131" s="653"/>
      <c r="BQ131"/>
      <c r="BR131" s="654"/>
      <c r="BS131" s="654"/>
      <c r="BT131" s="654"/>
      <c r="BU131" s="654"/>
      <c r="BV131" s="654"/>
      <c r="BW131" s="654"/>
      <c r="BX131" s="655"/>
      <c r="BY131" s="656"/>
      <c r="BZ131" s="656"/>
      <c r="CA131" s="656"/>
      <c r="CB131" s="656"/>
      <c r="CC131" s="657"/>
      <c r="CD131"/>
      <c r="CE131" s="658"/>
      <c r="CF131" s="658"/>
      <c r="CG131" s="658"/>
      <c r="CH131" s="658"/>
      <c r="CI131" s="658"/>
      <c r="CJ131" s="658"/>
      <c r="CK131" s="658"/>
      <c r="CL131" s="658"/>
      <c r="CM131" s="590"/>
      <c r="CN131" s="659"/>
      <c r="CO131" s="660"/>
      <c r="CP131" s="660"/>
      <c r="CQ131" s="660"/>
      <c r="CR131" s="660"/>
      <c r="CS131" s="660"/>
      <c r="CT131" s="660"/>
      <c r="CU131" s="590"/>
      <c r="CV131" s="661"/>
      <c r="CW131" s="662"/>
      <c r="CX131" s="662"/>
      <c r="CY131" s="662"/>
      <c r="CZ131" s="662"/>
      <c r="DA131" s="662"/>
      <c r="DB131" s="662"/>
      <c r="DJ131" s="36"/>
      <c r="DK131" s="63"/>
      <c r="DT131" s="63"/>
      <c r="DU131" s="593"/>
    </row>
    <row r="132" spans="1:130">
      <c r="A132" s="409"/>
      <c r="B132" s="102"/>
      <c r="C132" s="642"/>
      <c r="D132" s="643"/>
      <c r="E132" s="644"/>
      <c r="F132" s="645"/>
      <c r="G132" s="646"/>
      <c r="H132" s="647"/>
      <c r="I132" s="648"/>
      <c r="J132" s="649"/>
      <c r="K132" s="649"/>
      <c r="L132" s="649"/>
      <c r="M132" s="649">
        <v>0</v>
      </c>
      <c r="N132" s="649"/>
      <c r="O132" s="649"/>
      <c r="P132" s="649"/>
      <c r="Q132" s="649">
        <v>0</v>
      </c>
      <c r="R132" s="649"/>
      <c r="S132" s="649"/>
      <c r="T132" s="649"/>
      <c r="U132" s="649">
        <v>0</v>
      </c>
      <c r="V132" s="649"/>
      <c r="W132" s="649"/>
      <c r="X132" s="649"/>
      <c r="Y132" s="649">
        <v>0</v>
      </c>
      <c r="Z132" s="649"/>
      <c r="AA132" s="649"/>
      <c r="AB132" s="649"/>
      <c r="AC132" s="649">
        <v>0</v>
      </c>
      <c r="AD132" s="649"/>
      <c r="AE132" s="649"/>
      <c r="AF132" s="649"/>
      <c r="AG132" s="649">
        <v>0</v>
      </c>
      <c r="AH132" s="649"/>
      <c r="AI132" s="649"/>
      <c r="AJ132" s="649"/>
      <c r="AK132" s="649">
        <v>0</v>
      </c>
      <c r="AL132" s="649"/>
      <c r="AM132" s="649"/>
      <c r="AN132" s="649"/>
      <c r="AO132" s="649">
        <v>0</v>
      </c>
      <c r="AP132" s="649"/>
      <c r="AQ132" s="649"/>
      <c r="AR132" s="649"/>
      <c r="AS132" s="649">
        <v>0</v>
      </c>
      <c r="AT132" s="649"/>
      <c r="AU132" s="649"/>
      <c r="AV132" s="649"/>
      <c r="AW132" s="649">
        <v>0</v>
      </c>
      <c r="AX132" s="650"/>
      <c r="AY132" s="650"/>
      <c r="AZ132" s="650"/>
      <c r="BA132" s="650"/>
      <c r="BB132" s="650"/>
      <c r="BC132" s="650"/>
      <c r="BD132" s="650"/>
      <c r="BE132" s="650"/>
      <c r="BF132" s="651"/>
      <c r="BG132" s="651"/>
      <c r="BH132" s="651"/>
      <c r="BI132" s="651"/>
      <c r="BJ132" s="651"/>
      <c r="BK132" s="651"/>
      <c r="BL132"/>
      <c r="BM132" s="149"/>
      <c r="BN132" s="149"/>
      <c r="BO132" s="653"/>
      <c r="BP132" s="653"/>
      <c r="BQ132"/>
      <c r="BR132" s="654"/>
      <c r="BS132" s="654"/>
      <c r="BT132" s="654"/>
      <c r="BU132" s="654"/>
      <c r="BV132" s="654"/>
      <c r="BW132" s="654"/>
      <c r="BX132" s="655"/>
      <c r="BY132" s="656"/>
      <c r="BZ132" s="656"/>
      <c r="CA132" s="656"/>
      <c r="CB132" s="656"/>
      <c r="CC132" s="657"/>
      <c r="CD132"/>
      <c r="CE132" s="658"/>
      <c r="CF132" s="658"/>
      <c r="CG132" s="658"/>
      <c r="CH132" s="658"/>
      <c r="CI132" s="658"/>
      <c r="CJ132" s="658"/>
      <c r="CK132" s="658"/>
      <c r="CL132" s="658"/>
      <c r="CM132" s="590"/>
      <c r="CN132" s="659"/>
      <c r="CO132" s="660"/>
      <c r="CP132" s="660"/>
      <c r="CQ132" s="660"/>
      <c r="CR132" s="660"/>
      <c r="CS132" s="660"/>
      <c r="CT132" s="660"/>
      <c r="CU132" s="590"/>
      <c r="CV132" s="661"/>
      <c r="CW132" s="662"/>
      <c r="CX132" s="662"/>
      <c r="CY132" s="662"/>
      <c r="CZ132" s="662"/>
      <c r="DA132" s="662"/>
      <c r="DB132" s="662"/>
      <c r="DJ132" s="36"/>
      <c r="DK132" s="63"/>
      <c r="DT132" s="63"/>
      <c r="DU132" s="593"/>
    </row>
    <row r="133" spans="1:130">
      <c r="A133" s="409"/>
      <c r="B133" s="102"/>
      <c r="C133" s="642"/>
      <c r="D133" s="643"/>
      <c r="E133" s="644"/>
      <c r="F133" s="645"/>
      <c r="G133" s="646"/>
      <c r="H133" s="647"/>
      <c r="I133" s="648"/>
      <c r="J133" s="649"/>
      <c r="K133" s="649"/>
      <c r="L133" s="649"/>
      <c r="M133" s="649">
        <v>0</v>
      </c>
      <c r="N133" s="649"/>
      <c r="O133" s="649"/>
      <c r="P133" s="649"/>
      <c r="Q133" s="649">
        <v>0</v>
      </c>
      <c r="R133" s="649"/>
      <c r="S133" s="649"/>
      <c r="T133" s="649"/>
      <c r="U133" s="649">
        <v>0</v>
      </c>
      <c r="V133" s="649"/>
      <c r="W133" s="649"/>
      <c r="X133" s="649"/>
      <c r="Y133" s="649">
        <v>0</v>
      </c>
      <c r="Z133" s="649"/>
      <c r="AA133" s="649"/>
      <c r="AB133" s="649"/>
      <c r="AC133" s="649">
        <v>0</v>
      </c>
      <c r="AD133" s="649"/>
      <c r="AE133" s="649"/>
      <c r="AF133" s="649"/>
      <c r="AG133" s="649">
        <v>0</v>
      </c>
      <c r="AH133" s="649"/>
      <c r="AI133" s="649"/>
      <c r="AJ133" s="649"/>
      <c r="AK133" s="649">
        <v>0</v>
      </c>
      <c r="AL133" s="649"/>
      <c r="AM133" s="649"/>
      <c r="AN133" s="649"/>
      <c r="AO133" s="649">
        <v>0</v>
      </c>
      <c r="AP133" s="649"/>
      <c r="AQ133" s="649"/>
      <c r="AR133" s="649"/>
      <c r="AS133" s="649">
        <v>0</v>
      </c>
      <c r="AT133" s="649"/>
      <c r="AU133" s="649"/>
      <c r="AV133" s="649"/>
      <c r="AW133" s="649">
        <v>0</v>
      </c>
      <c r="AX133" s="650"/>
      <c r="AY133" s="650"/>
      <c r="AZ133" s="650"/>
      <c r="BA133" s="650"/>
      <c r="BB133" s="650"/>
      <c r="BC133" s="650"/>
      <c r="BD133" s="650"/>
      <c r="BE133" s="650"/>
      <c r="BF133" s="651"/>
      <c r="BG133" s="651"/>
      <c r="BH133" s="651"/>
      <c r="BI133" s="651"/>
      <c r="BJ133" s="651"/>
      <c r="BK133" s="651"/>
      <c r="BL133"/>
      <c r="BM133" s="149"/>
      <c r="BN133" s="149"/>
      <c r="BO133" s="653"/>
      <c r="BP133" s="653"/>
      <c r="BQ133"/>
      <c r="BR133" s="654"/>
      <c r="BS133" s="654"/>
      <c r="BT133" s="654"/>
      <c r="BU133" s="654"/>
      <c r="BV133" s="654"/>
      <c r="BW133" s="654"/>
      <c r="BX133" s="655"/>
      <c r="BY133" s="656"/>
      <c r="BZ133" s="656"/>
      <c r="CA133" s="656"/>
      <c r="CB133" s="656"/>
      <c r="CC133" s="657"/>
      <c r="CD133"/>
      <c r="CE133" s="658"/>
      <c r="CF133" s="658"/>
      <c r="CG133" s="658"/>
      <c r="CH133" s="658"/>
      <c r="CI133" s="658"/>
      <c r="CJ133" s="658"/>
      <c r="CK133" s="658"/>
      <c r="CL133" s="658"/>
      <c r="CM133" s="590"/>
      <c r="CN133" s="659"/>
      <c r="CO133" s="660"/>
      <c r="CP133" s="660"/>
      <c r="CQ133" s="660"/>
      <c r="CR133" s="660"/>
      <c r="CS133" s="660"/>
      <c r="CT133" s="660"/>
      <c r="CU133" s="590"/>
      <c r="CV133" s="661"/>
      <c r="CW133" s="662"/>
      <c r="CX133" s="662"/>
      <c r="CY133" s="662"/>
      <c r="CZ133" s="662"/>
      <c r="DA133" s="662"/>
      <c r="DB133" s="662"/>
      <c r="DJ133" s="36"/>
      <c r="DK133" s="63"/>
      <c r="DT133" s="63"/>
      <c r="DU133" s="593"/>
    </row>
    <row r="134" spans="1:130">
      <c r="A134" s="409"/>
      <c r="B134" s="102"/>
      <c r="C134" s="642"/>
      <c r="D134" s="643"/>
      <c r="E134" s="644"/>
      <c r="F134" s="645"/>
      <c r="G134" s="646"/>
      <c r="H134" s="647"/>
      <c r="I134" s="648"/>
      <c r="J134" s="649"/>
      <c r="K134" s="649"/>
      <c r="L134" s="649"/>
      <c r="M134" s="649">
        <v>0</v>
      </c>
      <c r="N134" s="649"/>
      <c r="O134" s="649"/>
      <c r="P134" s="649"/>
      <c r="Q134" s="649">
        <v>0</v>
      </c>
      <c r="R134" s="649"/>
      <c r="S134" s="649"/>
      <c r="T134" s="649"/>
      <c r="U134" s="649">
        <v>0</v>
      </c>
      <c r="V134" s="649"/>
      <c r="W134" s="649"/>
      <c r="X134" s="649"/>
      <c r="Y134" s="649">
        <v>0</v>
      </c>
      <c r="Z134" s="649"/>
      <c r="AA134" s="649"/>
      <c r="AB134" s="649"/>
      <c r="AC134" s="649">
        <v>0</v>
      </c>
      <c r="AD134" s="649"/>
      <c r="AE134" s="649"/>
      <c r="AF134" s="649"/>
      <c r="AG134" s="649">
        <v>0</v>
      </c>
      <c r="AH134" s="649"/>
      <c r="AI134" s="649"/>
      <c r="AJ134" s="649"/>
      <c r="AK134" s="649">
        <v>0</v>
      </c>
      <c r="AL134" s="649"/>
      <c r="AM134" s="649"/>
      <c r="AN134" s="649"/>
      <c r="AO134" s="649">
        <v>0</v>
      </c>
      <c r="AP134" s="649"/>
      <c r="AQ134" s="649"/>
      <c r="AR134" s="649"/>
      <c r="AS134" s="649">
        <v>0</v>
      </c>
      <c r="AT134" s="649"/>
      <c r="AU134" s="649"/>
      <c r="AV134" s="649"/>
      <c r="AW134" s="649">
        <v>0</v>
      </c>
      <c r="AX134" s="650"/>
      <c r="AY134" s="650"/>
      <c r="AZ134" s="650"/>
      <c r="BA134" s="650"/>
      <c r="BB134" s="650"/>
      <c r="BC134" s="650"/>
      <c r="BD134" s="650"/>
      <c r="BE134" s="650"/>
      <c r="BF134" s="651"/>
      <c r="BG134" s="651"/>
      <c r="BH134" s="651"/>
      <c r="BI134" s="651"/>
      <c r="BJ134" s="651"/>
      <c r="BK134" s="651"/>
      <c r="BL134"/>
      <c r="BM134" s="149"/>
      <c r="BN134" s="149"/>
      <c r="BO134" s="653"/>
      <c r="BP134" s="653"/>
      <c r="BQ134"/>
      <c r="BR134" s="654"/>
      <c r="BS134" s="654"/>
      <c r="BT134" s="654"/>
      <c r="BU134" s="654"/>
      <c r="BV134" s="654"/>
      <c r="BW134" s="654"/>
      <c r="BX134" s="655"/>
      <c r="BY134" s="656"/>
      <c r="BZ134" s="656"/>
      <c r="CA134" s="656"/>
      <c r="CB134" s="656"/>
      <c r="CC134" s="657"/>
      <c r="CD134"/>
      <c r="CE134" s="658"/>
      <c r="CF134" s="658"/>
      <c r="CG134" s="658"/>
      <c r="CH134" s="658"/>
      <c r="CI134" s="658"/>
      <c r="CJ134" s="658"/>
      <c r="CK134" s="658"/>
      <c r="CL134" s="658"/>
      <c r="CM134" s="590"/>
      <c r="CN134" s="659"/>
      <c r="CO134" s="660"/>
      <c r="CP134" s="660"/>
      <c r="CQ134" s="660"/>
      <c r="CR134" s="660"/>
      <c r="CS134" s="660"/>
      <c r="CT134" s="660"/>
      <c r="CU134" s="590"/>
      <c r="CV134" s="661"/>
      <c r="CW134" s="662"/>
      <c r="CX134" s="662"/>
      <c r="CY134" s="662"/>
      <c r="CZ134" s="662"/>
      <c r="DA134" s="662"/>
      <c r="DB134" s="662"/>
      <c r="DJ134" s="36"/>
      <c r="DK134" s="63"/>
      <c r="DT134" s="63"/>
      <c r="DU134" s="593"/>
    </row>
    <row r="135" spans="1:130" s="664" customFormat="1">
      <c r="BL135"/>
      <c r="BQ135"/>
      <c r="CD135"/>
      <c r="CM135" s="590"/>
      <c r="CU135" s="590"/>
      <c r="DP135" s="63"/>
      <c r="DQ135" s="63"/>
      <c r="DR135" s="578"/>
      <c r="DS135" s="578"/>
      <c r="DT135" s="63"/>
      <c r="DU135" s="593"/>
      <c r="DV135" s="578"/>
      <c r="DW135" s="578"/>
      <c r="DX135" s="578"/>
      <c r="DY135" s="578"/>
      <c r="DZ135" s="578"/>
    </row>
    <row r="136" spans="1:130">
      <c r="BL136"/>
      <c r="BQ136"/>
      <c r="CD136"/>
      <c r="CM136" s="590"/>
      <c r="CN136" s="659"/>
      <c r="CO136" s="660"/>
      <c r="CP136" s="660"/>
      <c r="CQ136" s="660"/>
      <c r="CR136" s="660"/>
      <c r="CS136" s="660"/>
      <c r="CT136" s="660"/>
      <c r="CU136" s="590"/>
      <c r="CV136" s="661"/>
      <c r="CW136" s="662"/>
      <c r="CX136" s="662"/>
      <c r="CY136" s="662"/>
      <c r="CZ136" s="662"/>
      <c r="DA136" s="662"/>
      <c r="DB136" s="662"/>
      <c r="DJ136" s="692"/>
      <c r="DK136" s="63"/>
      <c r="DT136" s="63"/>
      <c r="DU136" s="593"/>
    </row>
    <row r="137" spans="1:130">
      <c r="B137" s="693"/>
      <c r="C137" s="693"/>
      <c r="D137" s="693"/>
      <c r="F137" s="694"/>
      <c r="H137" s="695"/>
      <c r="I137" s="581"/>
      <c r="J137" s="696"/>
      <c r="K137" s="696"/>
      <c r="L137" s="696"/>
      <c r="M137" s="696"/>
      <c r="N137" s="696"/>
      <c r="O137" s="696"/>
      <c r="P137" s="696"/>
      <c r="Q137" s="696"/>
      <c r="R137" s="696"/>
      <c r="S137" s="696"/>
      <c r="T137" s="696"/>
      <c r="U137" s="696"/>
      <c r="V137" s="696"/>
      <c r="W137" s="696"/>
      <c r="X137" s="696"/>
      <c r="Y137" s="696"/>
      <c r="Z137" s="696"/>
      <c r="AA137" s="696"/>
      <c r="AB137" s="696"/>
      <c r="AC137" s="696"/>
      <c r="AD137" s="696"/>
      <c r="AE137" s="696"/>
      <c r="AF137" s="696"/>
      <c r="AG137" s="696"/>
      <c r="AH137" s="696"/>
      <c r="AI137" s="696"/>
      <c r="AJ137" s="696"/>
      <c r="AK137" s="696"/>
      <c r="AL137" s="696"/>
      <c r="AM137" s="696"/>
      <c r="AN137" s="696"/>
      <c r="AO137" s="696"/>
      <c r="AP137" s="696"/>
      <c r="AQ137" s="696"/>
      <c r="AR137" s="696"/>
      <c r="AS137" s="696"/>
      <c r="AT137" s="696"/>
      <c r="AU137" s="696"/>
      <c r="AV137" s="696"/>
      <c r="AW137" s="696">
        <v>0</v>
      </c>
      <c r="BG137" s="697"/>
      <c r="BH137" s="697"/>
      <c r="BI137" s="697"/>
      <c r="BJ137" s="697"/>
      <c r="BK137" s="697"/>
      <c r="BM137" s="35"/>
      <c r="BN137" s="35"/>
      <c r="BO137" s="698"/>
      <c r="BP137" s="698"/>
      <c r="BQ137"/>
      <c r="BR137" s="699"/>
      <c r="BS137" s="699"/>
      <c r="BT137" s="699"/>
      <c r="BU137" s="699"/>
      <c r="BV137" s="699"/>
      <c r="BW137" s="699"/>
      <c r="BX137" s="700"/>
      <c r="BY137" s="700"/>
      <c r="BZ137" s="700"/>
      <c r="CA137" s="700"/>
      <c r="CB137" s="700"/>
      <c r="CC137" s="700"/>
      <c r="CD137"/>
      <c r="CM137" s="590"/>
      <c r="CN137" s="659"/>
      <c r="CO137" s="660"/>
      <c r="CP137" s="660"/>
      <c r="CQ137" s="660"/>
      <c r="CR137" s="660"/>
      <c r="CS137" s="660"/>
      <c r="CT137" s="660"/>
      <c r="CU137" s="590"/>
      <c r="CV137" s="661"/>
      <c r="CW137" s="662"/>
      <c r="CX137" s="662"/>
      <c r="CY137" s="662"/>
      <c r="CZ137" s="662"/>
      <c r="DA137" s="662"/>
      <c r="DB137" s="662"/>
      <c r="DJ137" s="692"/>
      <c r="DK137" s="63"/>
    </row>
    <row r="138" spans="1:130">
      <c r="B138" s="693"/>
      <c r="C138" s="693"/>
      <c r="D138" s="693"/>
      <c r="E138" s="578" t="s">
        <v>181</v>
      </c>
      <c r="J138" s="690">
        <v>12397730696</v>
      </c>
      <c r="K138" s="690">
        <v>266364712</v>
      </c>
      <c r="L138" s="690">
        <v>157500538</v>
      </c>
      <c r="M138" s="690">
        <v>12821595946</v>
      </c>
      <c r="N138" s="690">
        <v>10078479478</v>
      </c>
      <c r="O138" s="690">
        <v>0</v>
      </c>
      <c r="P138" s="690">
        <v>0</v>
      </c>
      <c r="Q138" s="690">
        <v>10078479478</v>
      </c>
      <c r="R138" s="690">
        <v>40698430438</v>
      </c>
      <c r="S138" s="690">
        <v>493489917</v>
      </c>
      <c r="T138" s="690">
        <v>229346510</v>
      </c>
      <c r="U138" s="690">
        <v>41421266865</v>
      </c>
      <c r="V138" s="690">
        <v>48870566274</v>
      </c>
      <c r="W138" s="690">
        <v>0</v>
      </c>
      <c r="X138" s="690">
        <v>0</v>
      </c>
      <c r="Y138" s="690">
        <v>48870566274</v>
      </c>
      <c r="Z138" s="690">
        <v>5814952278</v>
      </c>
      <c r="AA138" s="690">
        <v>2220024</v>
      </c>
      <c r="AB138" s="690">
        <v>82278342</v>
      </c>
      <c r="AC138" s="690">
        <v>5899450644</v>
      </c>
      <c r="AD138" s="690">
        <v>1912622154</v>
      </c>
      <c r="AE138" s="690">
        <v>1040200</v>
      </c>
      <c r="AF138" s="690">
        <v>38689165</v>
      </c>
      <c r="AG138" s="690">
        <v>1952351519</v>
      </c>
      <c r="AH138" s="690">
        <v>5625513998</v>
      </c>
      <c r="AI138" s="690">
        <v>10298737</v>
      </c>
      <c r="AJ138" s="690">
        <v>15480</v>
      </c>
      <c r="AK138" s="690">
        <v>5635828215</v>
      </c>
      <c r="AL138" s="690">
        <v>1135063300</v>
      </c>
      <c r="AM138" s="690">
        <v>4265587</v>
      </c>
      <c r="AN138" s="690">
        <v>6267</v>
      </c>
      <c r="AO138" s="690">
        <v>1139335154</v>
      </c>
      <c r="AP138" s="690">
        <v>0</v>
      </c>
      <c r="AQ138" s="690">
        <v>0</v>
      </c>
      <c r="AR138" s="690">
        <v>0</v>
      </c>
      <c r="AS138" s="690">
        <v>0</v>
      </c>
      <c r="AT138" s="690">
        <v>0</v>
      </c>
      <c r="AU138" s="690">
        <v>0</v>
      </c>
      <c r="AV138" s="690">
        <v>0</v>
      </c>
      <c r="AW138" s="690">
        <v>0</v>
      </c>
      <c r="AX138" s="690">
        <v>12821595946</v>
      </c>
      <c r="AY138" s="690">
        <v>10078479478</v>
      </c>
      <c r="AZ138" s="690">
        <v>41421266865</v>
      </c>
      <c r="BA138" s="690">
        <v>48870566274</v>
      </c>
      <c r="BB138" s="690">
        <v>5899450644</v>
      </c>
      <c r="BC138" s="690">
        <v>1952351519</v>
      </c>
      <c r="BD138" s="690">
        <v>5635828215</v>
      </c>
      <c r="BE138" s="690">
        <v>1139335154</v>
      </c>
      <c r="BF138" s="690">
        <v>48.454965900184973</v>
      </c>
      <c r="BG138" s="690">
        <v>25.841980099385896</v>
      </c>
      <c r="BH138" s="690">
        <v>35.326051156091104</v>
      </c>
      <c r="BI138" s="690">
        <v>46.895756870612004</v>
      </c>
      <c r="BJ138" s="690">
        <v>26.874486395139904</v>
      </c>
      <c r="BK138" s="690">
        <v>35.706366346472812</v>
      </c>
      <c r="BM138" s="35"/>
      <c r="BN138" s="35"/>
      <c r="BO138" s="698"/>
      <c r="BP138" s="698"/>
      <c r="BQ138" s="588"/>
      <c r="BR138" s="699"/>
      <c r="BS138" s="699"/>
      <c r="BT138" s="699"/>
      <c r="BU138" s="699"/>
      <c r="BV138" s="699"/>
      <c r="BW138" s="699"/>
      <c r="BX138" s="700"/>
      <c r="BY138" s="700"/>
      <c r="BZ138" s="700"/>
      <c r="CA138" s="700"/>
      <c r="CB138" s="700"/>
      <c r="CC138" s="700"/>
      <c r="CD138"/>
      <c r="CE138" s="690">
        <v>959940</v>
      </c>
      <c r="CF138" s="690">
        <v>997</v>
      </c>
      <c r="CG138" s="690">
        <v>31831</v>
      </c>
      <c r="CH138" s="690">
        <v>992768</v>
      </c>
      <c r="CI138" s="690">
        <v>216681</v>
      </c>
      <c r="CJ138" s="690">
        <v>119</v>
      </c>
      <c r="CK138" s="690">
        <v>1845</v>
      </c>
      <c r="CL138" s="690">
        <v>218645</v>
      </c>
      <c r="CM138" s="590"/>
      <c r="CN138" s="659"/>
      <c r="CO138" s="660"/>
      <c r="CP138" s="690">
        <v>151834431.13350606</v>
      </c>
      <c r="CQ138" s="690">
        <v>118227499.28692427</v>
      </c>
      <c r="CR138" s="690">
        <v>0</v>
      </c>
      <c r="CS138" s="690">
        <v>0</v>
      </c>
      <c r="CT138" s="690">
        <v>270061930.42043024</v>
      </c>
      <c r="CU138" s="590"/>
      <c r="CV138" s="661"/>
      <c r="CW138" s="662"/>
      <c r="CX138" s="690">
        <v>122563882.49019533</v>
      </c>
      <c r="CY138" s="690">
        <v>94503199.967044398</v>
      </c>
      <c r="CZ138" s="690">
        <v>0</v>
      </c>
      <c r="DA138" s="690">
        <v>0</v>
      </c>
      <c r="DB138" s="690">
        <v>217067082.45723972</v>
      </c>
      <c r="DD138" s="690">
        <v>274398313.62370145</v>
      </c>
      <c r="DE138" s="690">
        <v>212730699.25396875</v>
      </c>
      <c r="DF138" s="690">
        <v>487129012.87766993</v>
      </c>
      <c r="DJ138" s="692"/>
      <c r="DK138" s="690">
        <v>17706883.575807046</v>
      </c>
    </row>
    <row r="139" spans="1:130">
      <c r="B139" s="693"/>
      <c r="C139" s="693"/>
      <c r="D139" s="693"/>
      <c r="F139" s="694"/>
      <c r="H139" s="695"/>
      <c r="I139" s="581"/>
      <c r="J139" s="696"/>
      <c r="K139" s="696"/>
      <c r="L139" s="696"/>
      <c r="M139" s="696"/>
      <c r="N139" s="696"/>
      <c r="O139" s="696"/>
      <c r="P139" s="696"/>
      <c r="Q139" s="696"/>
      <c r="R139" s="696"/>
      <c r="S139" s="696"/>
      <c r="T139" s="696"/>
      <c r="U139" s="696"/>
      <c r="V139" s="696"/>
      <c r="W139" s="696"/>
      <c r="X139" s="696"/>
      <c r="Y139" s="696"/>
      <c r="Z139" s="696"/>
      <c r="AA139" s="696"/>
      <c r="AB139" s="696"/>
      <c r="AC139" s="696"/>
      <c r="AD139" s="696"/>
      <c r="AE139" s="696"/>
      <c r="AF139" s="696"/>
      <c r="AG139" s="696"/>
      <c r="AH139" s="696"/>
      <c r="AI139" s="696"/>
      <c r="AJ139" s="696"/>
      <c r="AK139" s="696"/>
      <c r="AL139" s="696"/>
      <c r="AM139" s="696"/>
      <c r="AN139" s="696"/>
      <c r="AO139" s="696"/>
      <c r="AP139" s="696"/>
      <c r="AQ139" s="696"/>
      <c r="AR139" s="696"/>
      <c r="AS139" s="696"/>
      <c r="AT139" s="696"/>
      <c r="AU139" s="696"/>
      <c r="AV139" s="696"/>
      <c r="AW139" s="696"/>
      <c r="BG139" s="697"/>
      <c r="BH139" s="697"/>
      <c r="BI139" s="697"/>
      <c r="BJ139" s="697"/>
      <c r="BK139" s="697"/>
      <c r="BM139" s="35"/>
      <c r="BN139" s="35"/>
      <c r="BO139" s="698"/>
      <c r="BP139" s="698"/>
      <c r="BQ139" s="588"/>
      <c r="BR139" s="699"/>
      <c r="BS139" s="699"/>
      <c r="BT139" s="699"/>
      <c r="BU139" s="699"/>
      <c r="BV139" s="699"/>
      <c r="BW139" s="699"/>
      <c r="BX139" s="700"/>
      <c r="BY139" s="700"/>
      <c r="BZ139" s="700"/>
      <c r="CA139" s="700"/>
      <c r="CB139" s="700"/>
      <c r="CC139" s="700"/>
      <c r="CD139"/>
      <c r="CM139" s="590"/>
      <c r="CN139" s="659"/>
      <c r="CO139" s="660" t="s">
        <v>645</v>
      </c>
      <c r="CP139" s="701">
        <v>109099259.14401938</v>
      </c>
      <c r="CQ139" s="701">
        <v>33611695</v>
      </c>
      <c r="CR139" s="701">
        <v>81812804.790302917</v>
      </c>
      <c r="CS139" s="701">
        <v>25205186</v>
      </c>
      <c r="CT139" s="701">
        <v>249728944.9343223</v>
      </c>
      <c r="CU139" s="590"/>
      <c r="CV139" s="661"/>
      <c r="CW139" s="660" t="s">
        <v>645</v>
      </c>
      <c r="CX139" s="702">
        <v>127476860.8609518</v>
      </c>
      <c r="CY139" s="702">
        <v>34549</v>
      </c>
      <c r="CZ139" s="702">
        <v>94603690.096016556</v>
      </c>
      <c r="DA139" s="702">
        <v>25643</v>
      </c>
      <c r="DB139" s="702">
        <v>222140742.95696837</v>
      </c>
      <c r="DJ139" s="692"/>
      <c r="DK139" s="63"/>
    </row>
    <row r="140" spans="1:130">
      <c r="B140" s="693"/>
      <c r="C140" s="693"/>
      <c r="D140" s="693"/>
      <c r="F140" s="694"/>
      <c r="H140" s="695"/>
      <c r="I140" s="581"/>
      <c r="J140" s="696"/>
      <c r="K140" s="696"/>
      <c r="L140" s="696"/>
      <c r="M140" s="696"/>
      <c r="N140" s="696"/>
      <c r="O140" s="696"/>
      <c r="P140" s="696"/>
      <c r="Q140" s="696"/>
      <c r="R140" s="696"/>
      <c r="S140" s="696"/>
      <c r="T140" s="696"/>
      <c r="U140" s="696"/>
      <c r="V140" s="696"/>
      <c r="W140" s="696"/>
      <c r="X140" s="696"/>
      <c r="Y140" s="696"/>
      <c r="Z140" s="696"/>
      <c r="AA140" s="696"/>
      <c r="AB140" s="696"/>
      <c r="AC140" s="696"/>
      <c r="AD140" s="696"/>
      <c r="AE140" s="696"/>
      <c r="AF140" s="696"/>
      <c r="AG140" s="696"/>
      <c r="AH140" s="696"/>
      <c r="AI140" s="696"/>
      <c r="AJ140" s="696"/>
      <c r="AK140" s="696"/>
      <c r="AL140" s="696"/>
      <c r="AM140" s="696"/>
      <c r="AN140" s="696"/>
      <c r="AO140" s="696"/>
      <c r="AP140" s="696"/>
      <c r="AQ140" s="696"/>
      <c r="AR140" s="696"/>
      <c r="AS140" s="696"/>
      <c r="AT140" s="696"/>
      <c r="AU140" s="696"/>
      <c r="AV140" s="696"/>
      <c r="AW140" s="696"/>
      <c r="BM140" s="35"/>
      <c r="BN140" s="35"/>
      <c r="BO140" s="698"/>
      <c r="BP140" s="698"/>
      <c r="BQ140" s="588"/>
      <c r="BR140" s="699"/>
      <c r="BS140" s="699"/>
      <c r="BT140" s="699"/>
      <c r="BU140" s="699"/>
      <c r="BV140" s="699"/>
      <c r="BW140" s="699"/>
      <c r="BX140" s="700"/>
      <c r="BY140" s="700"/>
      <c r="BZ140" s="700"/>
      <c r="CA140" s="700"/>
      <c r="CB140" s="700"/>
      <c r="CC140" s="700"/>
      <c r="CD140"/>
      <c r="CM140" s="590"/>
      <c r="CN140" s="659"/>
      <c r="CO140" s="660"/>
      <c r="CP140" s="660">
        <v>42735171.989486679</v>
      </c>
      <c r="CQ140" s="660">
        <v>84615804.286924273</v>
      </c>
      <c r="CR140" s="660">
        <v>-81812804.790302917</v>
      </c>
      <c r="CS140" s="660">
        <v>-25205186</v>
      </c>
      <c r="CT140" s="660">
        <v>20332985.486107945</v>
      </c>
      <c r="CU140" s="590"/>
      <c r="CV140" s="661"/>
      <c r="CW140" s="662"/>
      <c r="CX140" s="660">
        <v>-4912978.3707564622</v>
      </c>
      <c r="CY140" s="660">
        <v>94468650.967044398</v>
      </c>
      <c r="CZ140" s="660">
        <v>-94603690.096016556</v>
      </c>
      <c r="DA140" s="660">
        <v>-25643</v>
      </c>
      <c r="DB140" s="660">
        <v>-5073660.4997286499</v>
      </c>
      <c r="DJ140" s="692"/>
      <c r="DK140" s="63"/>
    </row>
    <row r="141" spans="1:130">
      <c r="H141" s="695"/>
      <c r="I141" s="581"/>
      <c r="J141" s="696"/>
      <c r="K141" s="696"/>
      <c r="L141" s="696"/>
      <c r="M141" s="696"/>
      <c r="N141" s="696"/>
      <c r="O141" s="696"/>
      <c r="P141" s="696"/>
      <c r="Q141" s="696"/>
      <c r="R141" s="696"/>
      <c r="S141" s="696"/>
      <c r="T141" s="696"/>
      <c r="U141" s="696"/>
      <c r="V141" s="696"/>
      <c r="W141" s="696"/>
      <c r="X141" s="696"/>
      <c r="Y141" s="696"/>
      <c r="Z141" s="696"/>
      <c r="AA141" s="696"/>
      <c r="AB141" s="696"/>
      <c r="AC141" s="696"/>
      <c r="AD141" s="696"/>
      <c r="AE141" s="696"/>
      <c r="AF141" s="696"/>
      <c r="AG141" s="696"/>
      <c r="AH141" s="696"/>
      <c r="AI141" s="696"/>
      <c r="AJ141" s="696"/>
      <c r="AK141" s="696"/>
      <c r="AL141" s="696"/>
      <c r="AM141" s="696"/>
      <c r="AN141" s="696"/>
      <c r="AO141" s="696"/>
      <c r="AP141" s="696"/>
      <c r="AQ141" s="696"/>
      <c r="AR141" s="696"/>
      <c r="AS141" s="696"/>
      <c r="AT141" s="696"/>
      <c r="AU141" s="696"/>
      <c r="AV141" s="696"/>
      <c r="AW141" s="696"/>
      <c r="BM141" s="35"/>
      <c r="BN141" s="35"/>
      <c r="BQ141" s="588"/>
      <c r="BR141" s="699"/>
      <c r="BS141" s="699"/>
      <c r="BT141" s="699"/>
      <c r="BU141" s="699"/>
      <c r="BV141" s="699"/>
      <c r="BW141" s="699"/>
      <c r="BX141" s="700"/>
      <c r="BY141" s="700"/>
      <c r="BZ141" s="700"/>
      <c r="CA141" s="700"/>
      <c r="CB141" s="700"/>
      <c r="CC141" s="700"/>
      <c r="CM141" s="590"/>
      <c r="CN141" s="659"/>
      <c r="CO141" s="660"/>
      <c r="CP141" s="703"/>
      <c r="CQ141" s="703"/>
      <c r="CR141" s="703"/>
      <c r="CS141" s="703"/>
      <c r="CT141" s="134"/>
      <c r="CU141" s="590"/>
      <c r="CV141" s="661"/>
      <c r="CW141" s="662"/>
      <c r="CX141" s="662"/>
      <c r="CY141" s="662"/>
      <c r="CZ141" s="662"/>
      <c r="DA141" s="662"/>
      <c r="DB141" s="662"/>
      <c r="DJ141" s="692"/>
      <c r="DK141" s="63"/>
    </row>
    <row r="142" spans="1:130">
      <c r="BQ142" s="588"/>
      <c r="BR142" s="588"/>
      <c r="BS142" s="588"/>
      <c r="BT142" s="588"/>
      <c r="BU142" s="588"/>
      <c r="BV142" s="588"/>
      <c r="CN142" s="659"/>
      <c r="CO142" s="660"/>
      <c r="CP142" s="660"/>
      <c r="CQ142" s="660"/>
      <c r="CR142" s="660"/>
      <c r="CS142" s="660"/>
      <c r="CT142" s="660"/>
      <c r="CV142" s="661"/>
      <c r="CW142" s="662"/>
      <c r="CX142" s="662"/>
      <c r="CY142" s="662"/>
      <c r="CZ142" s="662"/>
      <c r="DA142" s="662"/>
      <c r="DB142" s="662"/>
      <c r="DJ142" s="692"/>
      <c r="DK142" s="63"/>
    </row>
    <row r="143" spans="1:130">
      <c r="BQ143" s="588"/>
      <c r="BR143" s="588"/>
      <c r="BS143" s="588"/>
      <c r="BT143" s="588"/>
      <c r="BU143" s="588"/>
      <c r="BV143" s="588"/>
      <c r="CN143" s="659"/>
      <c r="CO143" s="660"/>
      <c r="CP143" s="660"/>
      <c r="CQ143" s="660"/>
      <c r="CR143" s="660"/>
      <c r="CS143" s="660"/>
      <c r="CT143" s="660"/>
      <c r="CV143" s="661"/>
      <c r="CW143" s="662"/>
      <c r="CX143" s="662"/>
      <c r="CY143" s="662"/>
      <c r="CZ143" s="662"/>
      <c r="DA143" s="662"/>
      <c r="DB143" s="662"/>
      <c r="DJ143" s="692"/>
      <c r="DK143" s="63"/>
    </row>
    <row r="144" spans="1:130">
      <c r="BQ144" s="588"/>
      <c r="BR144" s="588"/>
      <c r="BS144" s="588"/>
      <c r="BT144" s="588"/>
      <c r="BU144" s="588"/>
      <c r="BV144" s="588"/>
      <c r="CN144" s="659"/>
      <c r="CO144" s="660"/>
      <c r="CP144" s="660"/>
      <c r="CQ144" s="660"/>
      <c r="CR144" s="660"/>
      <c r="CS144" s="660"/>
      <c r="CT144" s="660"/>
      <c r="CV144" s="661"/>
      <c r="CW144" s="662"/>
      <c r="CX144" s="662"/>
      <c r="CY144" s="662"/>
      <c r="CZ144" s="662"/>
      <c r="DA144" s="662"/>
      <c r="DB144" s="662"/>
      <c r="DJ144" s="692"/>
      <c r="DK144" s="63"/>
    </row>
    <row r="145" spans="10:121">
      <c r="BL145" s="690"/>
      <c r="BM145" s="690"/>
      <c r="BN145" s="690"/>
      <c r="BQ145" s="588"/>
      <c r="BR145" s="588"/>
      <c r="BS145" s="588"/>
      <c r="BT145" s="588"/>
      <c r="BU145" s="588"/>
      <c r="BV145" s="588"/>
    </row>
    <row r="146" spans="10:121">
      <c r="J146" s="704"/>
      <c r="K146" s="704"/>
      <c r="L146" s="704"/>
      <c r="M146" s="704"/>
      <c r="N146" s="704"/>
      <c r="O146" s="704"/>
      <c r="P146" s="704"/>
      <c r="Q146" s="704"/>
      <c r="R146" s="704"/>
      <c r="S146" s="704"/>
      <c r="T146" s="704"/>
      <c r="U146" s="704"/>
      <c r="V146" s="704"/>
      <c r="W146" s="704"/>
      <c r="X146" s="704"/>
      <c r="Y146" s="704"/>
      <c r="Z146" s="704"/>
      <c r="AA146" s="704"/>
      <c r="AB146" s="704"/>
      <c r="AC146" s="704"/>
      <c r="AD146" s="704"/>
      <c r="AE146" s="704"/>
      <c r="AF146" s="704"/>
      <c r="AG146" s="704"/>
      <c r="AH146" s="704"/>
      <c r="AI146" s="704"/>
      <c r="AJ146" s="704"/>
      <c r="AK146" s="704"/>
      <c r="AL146" s="704"/>
      <c r="AM146" s="704"/>
      <c r="AN146" s="704"/>
      <c r="AO146" s="704"/>
      <c r="AX146" s="704"/>
      <c r="AY146" s="704"/>
      <c r="AZ146" s="704"/>
      <c r="BA146" s="704"/>
      <c r="BB146" s="704"/>
      <c r="BC146" s="704"/>
      <c r="BD146" s="704"/>
      <c r="BE146" s="704"/>
      <c r="BF146" s="704"/>
      <c r="BG146" s="704"/>
      <c r="BH146" s="704"/>
      <c r="BI146" s="704"/>
      <c r="BJ146" s="704"/>
      <c r="BK146" s="704"/>
      <c r="BL146" s="690"/>
      <c r="BM146" s="690"/>
      <c r="BN146" s="690"/>
      <c r="BQ146" s="588"/>
      <c r="BR146" s="588"/>
      <c r="BS146" s="588"/>
      <c r="BT146" s="588"/>
      <c r="BU146" s="588"/>
      <c r="BV146" s="588"/>
      <c r="DK146" s="63"/>
    </row>
    <row r="147" spans="10:121">
      <c r="BF147" s="690"/>
      <c r="BG147" s="690"/>
      <c r="BH147" s="690"/>
      <c r="BI147" s="690"/>
      <c r="BJ147" s="690"/>
      <c r="BK147" s="690"/>
    </row>
    <row r="148" spans="10:121"/>
    <row r="149" spans="10:121">
      <c r="CH149" s="593"/>
      <c r="CP149" s="593"/>
      <c r="CQ149" s="593"/>
      <c r="CR149" s="593"/>
      <c r="CS149" s="593"/>
      <c r="CV149" s="63"/>
      <c r="DB149" s="113"/>
      <c r="DD149" s="592"/>
      <c r="DE149" s="593"/>
      <c r="DF149" s="578"/>
      <c r="DH149" s="63"/>
      <c r="DJ149" s="114"/>
      <c r="DK149" s="63"/>
      <c r="DL149" s="63"/>
      <c r="DN149" s="578"/>
      <c r="DO149" s="578"/>
      <c r="DP149" s="578"/>
      <c r="DQ149" s="578"/>
    </row>
    <row r="150" spans="10:121">
      <c r="CP150" s="593"/>
      <c r="CQ150" s="593"/>
      <c r="CR150" s="593"/>
      <c r="CS150" s="593"/>
      <c r="CZ150" s="592"/>
      <c r="DA150" s="592"/>
      <c r="DB150" s="593"/>
      <c r="DC150" s="593"/>
      <c r="DG150" s="114"/>
      <c r="DH150" s="63"/>
      <c r="DJ150" s="63"/>
      <c r="DK150" s="578"/>
      <c r="DM150" s="578"/>
      <c r="DN150" s="578"/>
      <c r="DO150" s="578"/>
      <c r="DP150" s="578"/>
      <c r="DQ150" s="578"/>
    </row>
    <row r="151" spans="10:121">
      <c r="CP151" s="593"/>
      <c r="CQ151" s="593"/>
      <c r="CR151" s="593"/>
      <c r="CS151" s="593"/>
      <c r="CZ151" s="592"/>
      <c r="DA151" s="592"/>
      <c r="DB151" s="593"/>
      <c r="DC151" s="593"/>
      <c r="DG151" s="114"/>
      <c r="DH151" s="63"/>
      <c r="DJ151" s="63"/>
      <c r="DK151" s="578"/>
      <c r="DM151" s="578"/>
      <c r="DN151" s="578"/>
      <c r="DO151" s="578"/>
      <c r="DP151" s="578"/>
      <c r="DQ151" s="578"/>
    </row>
    <row r="152" spans="10:121">
      <c r="CP152" s="593"/>
      <c r="CQ152" s="593"/>
      <c r="CR152" s="593"/>
      <c r="CS152" s="593"/>
      <c r="CZ152" s="592"/>
      <c r="DA152" s="592"/>
      <c r="DB152" s="593"/>
      <c r="DC152" s="593"/>
      <c r="DG152" s="114"/>
      <c r="DH152" s="63"/>
      <c r="DJ152" s="63"/>
      <c r="DK152" s="578"/>
      <c r="DM152" s="578"/>
      <c r="DN152" s="578"/>
      <c r="DO152" s="578"/>
      <c r="DP152" s="578"/>
      <c r="DQ152" s="578"/>
    </row>
    <row r="153" spans="10:121">
      <c r="CP153" s="593"/>
      <c r="CQ153" s="593"/>
      <c r="CR153" s="593"/>
      <c r="CS153" s="593"/>
      <c r="CZ153" s="592"/>
      <c r="DA153" s="592"/>
      <c r="DB153" s="593"/>
      <c r="DC153" s="593"/>
      <c r="DG153" s="114"/>
      <c r="DH153" s="63"/>
      <c r="DJ153" s="63"/>
      <c r="DK153" s="578"/>
      <c r="DM153" s="578"/>
      <c r="DN153" s="578"/>
      <c r="DO153" s="578"/>
      <c r="DP153" s="578"/>
      <c r="DQ153" s="578"/>
    </row>
    <row r="154" spans="10:121">
      <c r="CP154" s="593"/>
      <c r="CQ154" s="593"/>
      <c r="CR154" s="593"/>
      <c r="CS154" s="593"/>
      <c r="CZ154" s="592"/>
      <c r="DA154" s="592"/>
      <c r="DB154" s="593"/>
      <c r="DC154" s="593"/>
      <c r="DG154" s="114"/>
      <c r="DH154" s="63"/>
      <c r="DJ154" s="63"/>
      <c r="DK154" s="578"/>
      <c r="DM154" s="578"/>
      <c r="DN154" s="578"/>
      <c r="DO154" s="578"/>
      <c r="DP154" s="578"/>
      <c r="DQ154" s="578"/>
    </row>
    <row r="155" spans="10:121">
      <c r="CP155" s="593"/>
      <c r="CQ155" s="593"/>
      <c r="CR155" s="593"/>
      <c r="CS155" s="593"/>
      <c r="CZ155" s="592"/>
      <c r="DA155" s="592"/>
      <c r="DB155" s="593"/>
      <c r="DC155" s="593"/>
      <c r="DG155" s="114"/>
      <c r="DH155" s="63"/>
      <c r="DJ155" s="63"/>
      <c r="DK155" s="578"/>
      <c r="DM155" s="578"/>
      <c r="DN155" s="578"/>
      <c r="DO155" s="578"/>
      <c r="DP155" s="578"/>
      <c r="DQ155" s="578"/>
    </row>
    <row r="156" spans="10:121">
      <c r="CP156" s="593"/>
      <c r="CQ156" s="593"/>
      <c r="CR156" s="593"/>
      <c r="CS156" s="593"/>
      <c r="CZ156" s="592"/>
      <c r="DA156" s="592"/>
      <c r="DB156" s="593"/>
      <c r="DC156" s="593"/>
      <c r="DG156" s="114"/>
      <c r="DH156" s="63"/>
      <c r="DJ156" s="63"/>
      <c r="DK156" s="578"/>
      <c r="DM156" s="578"/>
      <c r="DN156" s="578"/>
      <c r="DO156" s="578"/>
      <c r="DP156" s="578"/>
      <c r="DQ156" s="578"/>
    </row>
    <row r="157" spans="10:121">
      <c r="CP157" s="593"/>
      <c r="CQ157" s="593"/>
      <c r="CR157" s="593"/>
      <c r="CS157" s="593"/>
      <c r="CZ157" s="592"/>
      <c r="DA157" s="592"/>
      <c r="DB157" s="593"/>
      <c r="DC157" s="593"/>
      <c r="DG157" s="114"/>
      <c r="DH157" s="63"/>
      <c r="DJ157" s="63"/>
      <c r="DK157" s="578"/>
      <c r="DM157" s="578"/>
      <c r="DN157" s="578"/>
      <c r="DO157" s="578"/>
      <c r="DP157" s="578"/>
      <c r="DQ157" s="578"/>
    </row>
    <row r="158" spans="10:121">
      <c r="CP158" s="593"/>
      <c r="CQ158" s="593"/>
      <c r="CR158" s="593"/>
      <c r="CS158" s="593"/>
      <c r="CZ158" s="592"/>
      <c r="DA158" s="592"/>
      <c r="DB158" s="593"/>
      <c r="DC158" s="593"/>
      <c r="DG158" s="114"/>
      <c r="DH158" s="63"/>
      <c r="DJ158" s="63"/>
      <c r="DK158" s="578"/>
      <c r="DM158" s="578"/>
      <c r="DN158" s="578"/>
      <c r="DO158" s="578"/>
      <c r="DP158" s="578"/>
      <c r="DQ158" s="578"/>
    </row>
    <row r="159" spans="10:121">
      <c r="CP159" s="593"/>
      <c r="CQ159" s="593"/>
      <c r="CR159" s="593"/>
      <c r="CS159" s="593"/>
      <c r="CZ159" s="592"/>
      <c r="DA159" s="592"/>
      <c r="DB159" s="593"/>
      <c r="DC159" s="593"/>
      <c r="DG159" s="114"/>
      <c r="DH159" s="63"/>
      <c r="DJ159" s="63"/>
      <c r="DK159" s="578"/>
      <c r="DM159" s="578"/>
      <c r="DN159" s="578"/>
      <c r="DO159" s="578"/>
      <c r="DP159" s="578"/>
      <c r="DQ159" s="578"/>
    </row>
    <row r="160" spans="10:121">
      <c r="CP160" s="593"/>
      <c r="CQ160" s="593"/>
      <c r="CR160" s="593"/>
      <c r="CS160" s="593"/>
      <c r="CZ160" s="592"/>
      <c r="DA160" s="592"/>
      <c r="DB160" s="593"/>
      <c r="DC160" s="593"/>
      <c r="DG160" s="114"/>
      <c r="DH160" s="63"/>
      <c r="DJ160" s="63"/>
      <c r="DK160" s="578"/>
      <c r="DM160" s="578"/>
      <c r="DN160" s="578"/>
      <c r="DO160" s="578"/>
      <c r="DP160" s="578"/>
      <c r="DQ160" s="578"/>
    </row>
    <row r="161" spans="94:121">
      <c r="CP161" s="593"/>
      <c r="CQ161" s="593"/>
      <c r="CR161" s="593"/>
      <c r="CS161" s="593"/>
      <c r="CZ161" s="592"/>
      <c r="DA161" s="592"/>
      <c r="DB161" s="593"/>
      <c r="DC161" s="593"/>
      <c r="DG161" s="114"/>
      <c r="DH161" s="63"/>
      <c r="DJ161" s="63"/>
      <c r="DK161" s="578"/>
      <c r="DM161" s="578"/>
      <c r="DN161" s="578"/>
      <c r="DO161" s="578"/>
      <c r="DP161" s="578"/>
      <c r="DQ161" s="578"/>
    </row>
    <row r="162" spans="94:121">
      <c r="CP162" s="593"/>
      <c r="CQ162" s="593"/>
      <c r="CR162" s="593"/>
      <c r="CS162" s="593"/>
      <c r="CZ162" s="592"/>
      <c r="DA162" s="592"/>
      <c r="DB162" s="593"/>
      <c r="DC162" s="593"/>
      <c r="DG162" s="114"/>
      <c r="DH162" s="63"/>
      <c r="DJ162" s="63"/>
      <c r="DK162" s="578"/>
      <c r="DM162" s="578"/>
      <c r="DN162" s="578"/>
      <c r="DO162" s="578"/>
      <c r="DP162" s="578"/>
      <c r="DQ162" s="578"/>
    </row>
    <row r="163" spans="94:121">
      <c r="CP163" s="593"/>
      <c r="CQ163" s="593"/>
      <c r="CR163" s="593"/>
      <c r="CS163" s="593"/>
      <c r="CZ163" s="592"/>
      <c r="DA163" s="592"/>
      <c r="DB163" s="593"/>
      <c r="DC163" s="593"/>
      <c r="DG163" s="114"/>
      <c r="DH163" s="63"/>
      <c r="DJ163" s="63"/>
      <c r="DK163" s="578"/>
      <c r="DM163" s="578"/>
      <c r="DN163" s="578"/>
      <c r="DO163" s="578"/>
      <c r="DP163" s="578"/>
      <c r="DQ163" s="578"/>
    </row>
    <row r="164" spans="94:121">
      <c r="CP164" s="593"/>
      <c r="CQ164" s="593"/>
      <c r="CR164" s="593"/>
      <c r="CS164" s="593"/>
      <c r="CZ164" s="592"/>
      <c r="DA164" s="592"/>
      <c r="DB164" s="593"/>
      <c r="DC164" s="593"/>
      <c r="DG164" s="114"/>
      <c r="DH164" s="63"/>
      <c r="DJ164" s="63"/>
      <c r="DK164" s="578"/>
      <c r="DM164" s="578"/>
      <c r="DN164" s="578"/>
      <c r="DO164" s="578"/>
      <c r="DP164" s="578"/>
      <c r="DQ164" s="578"/>
    </row>
    <row r="165" spans="94:121">
      <c r="CP165" s="593"/>
      <c r="CQ165" s="593"/>
      <c r="CR165" s="593"/>
      <c r="CS165" s="593"/>
      <c r="CZ165" s="592"/>
      <c r="DA165" s="592"/>
      <c r="DB165" s="593"/>
      <c r="DC165" s="593"/>
      <c r="DG165" s="114"/>
      <c r="DH165" s="63"/>
      <c r="DJ165" s="63"/>
      <c r="DK165" s="578"/>
      <c r="DM165" s="578"/>
      <c r="DN165" s="578"/>
      <c r="DO165" s="578"/>
      <c r="DP165" s="578"/>
      <c r="DQ165" s="578"/>
    </row>
    <row r="166" spans="94:121">
      <c r="CP166" s="593"/>
      <c r="CQ166" s="593"/>
      <c r="CR166" s="593"/>
      <c r="CS166" s="593"/>
      <c r="CZ166" s="592"/>
      <c r="DA166" s="592"/>
      <c r="DB166" s="593"/>
      <c r="DC166" s="593"/>
      <c r="DG166" s="114"/>
      <c r="DH166" s="63"/>
      <c r="DJ166" s="63"/>
      <c r="DK166" s="578"/>
      <c r="DM166" s="578"/>
      <c r="DN166" s="578"/>
      <c r="DO166" s="578"/>
      <c r="DP166" s="578"/>
      <c r="DQ166" s="578"/>
    </row>
    <row r="167" spans="94:121">
      <c r="CP167" s="593"/>
      <c r="CQ167" s="593"/>
      <c r="CR167" s="593"/>
      <c r="CS167" s="593"/>
      <c r="CZ167" s="592"/>
      <c r="DA167" s="592"/>
      <c r="DB167" s="593"/>
      <c r="DC167" s="593"/>
      <c r="DG167" s="114"/>
      <c r="DH167" s="63"/>
      <c r="DJ167" s="63"/>
      <c r="DK167" s="578"/>
      <c r="DM167" s="578"/>
      <c r="DN167" s="578"/>
      <c r="DO167" s="578"/>
      <c r="DP167" s="578"/>
      <c r="DQ167" s="578"/>
    </row>
    <row r="168" spans="94:121">
      <c r="CP168" s="593"/>
      <c r="CQ168" s="593"/>
      <c r="CR168" s="593"/>
      <c r="CS168" s="593"/>
      <c r="CZ168" s="592"/>
      <c r="DA168" s="592"/>
      <c r="DB168" s="593"/>
      <c r="DC168" s="593"/>
      <c r="DG168" s="114"/>
      <c r="DH168" s="63"/>
      <c r="DJ168" s="63"/>
      <c r="DK168" s="578"/>
      <c r="DM168" s="578"/>
      <c r="DN168" s="578"/>
      <c r="DO168" s="578"/>
      <c r="DP168" s="578"/>
      <c r="DQ168" s="578"/>
    </row>
    <row r="169" spans="94:121">
      <c r="CP169" s="593"/>
      <c r="CQ169" s="593"/>
      <c r="CR169" s="593"/>
      <c r="CS169" s="593"/>
      <c r="CZ169" s="592"/>
      <c r="DA169" s="592"/>
      <c r="DB169" s="593"/>
      <c r="DC169" s="593"/>
      <c r="DG169" s="114"/>
      <c r="DH169" s="63"/>
      <c r="DJ169" s="63"/>
      <c r="DK169" s="578"/>
      <c r="DM169" s="578"/>
      <c r="DN169" s="578"/>
      <c r="DO169" s="578"/>
      <c r="DP169" s="578"/>
      <c r="DQ169" s="578"/>
    </row>
    <row r="170" spans="94:121">
      <c r="CP170" s="593"/>
      <c r="CQ170" s="593"/>
      <c r="CR170" s="593"/>
      <c r="CS170" s="593"/>
      <c r="CZ170" s="592"/>
      <c r="DA170" s="592"/>
      <c r="DB170" s="593"/>
      <c r="DC170" s="593"/>
      <c r="DG170" s="114"/>
      <c r="DH170" s="63"/>
      <c r="DJ170" s="63"/>
      <c r="DK170" s="578"/>
      <c r="DM170" s="578"/>
      <c r="DN170" s="578"/>
      <c r="DO170" s="578"/>
      <c r="DP170" s="578"/>
      <c r="DQ170" s="578"/>
    </row>
    <row r="171" spans="94:121">
      <c r="CP171" s="593"/>
      <c r="CQ171" s="593"/>
      <c r="CR171" s="593"/>
      <c r="CS171" s="593"/>
      <c r="CZ171" s="592"/>
      <c r="DA171" s="592"/>
      <c r="DB171" s="593"/>
      <c r="DC171" s="593"/>
      <c r="DG171" s="114"/>
      <c r="DH171" s="63"/>
      <c r="DJ171" s="63"/>
      <c r="DK171" s="578"/>
      <c r="DM171" s="578"/>
      <c r="DN171" s="578"/>
      <c r="DO171" s="578"/>
      <c r="DP171" s="578"/>
      <c r="DQ171" s="578"/>
    </row>
    <row r="172" spans="94:121">
      <c r="CP172" s="593"/>
      <c r="CQ172" s="593"/>
      <c r="CR172" s="593"/>
      <c r="CS172" s="593"/>
      <c r="CZ172" s="592"/>
      <c r="DA172" s="592"/>
      <c r="DB172" s="593"/>
      <c r="DC172" s="593"/>
      <c r="DG172" s="114"/>
      <c r="DH172" s="63"/>
      <c r="DJ172" s="63"/>
      <c r="DK172" s="578"/>
      <c r="DM172" s="578"/>
      <c r="DN172" s="578"/>
      <c r="DO172" s="578"/>
      <c r="DP172" s="578"/>
      <c r="DQ172" s="578"/>
    </row>
    <row r="173" spans="94:121">
      <c r="CP173" s="593"/>
      <c r="CQ173" s="593"/>
      <c r="CR173" s="593"/>
      <c r="CS173" s="593"/>
      <c r="CZ173" s="592"/>
      <c r="DA173" s="592"/>
      <c r="DB173" s="593"/>
      <c r="DC173" s="593"/>
      <c r="DG173" s="114"/>
      <c r="DH173" s="63"/>
      <c r="DJ173" s="63"/>
      <c r="DK173" s="578"/>
      <c r="DM173" s="578"/>
      <c r="DN173" s="578"/>
      <c r="DO173" s="578"/>
      <c r="DP173" s="578"/>
      <c r="DQ173" s="578"/>
    </row>
    <row r="174" spans="94:121">
      <c r="CP174" s="593"/>
      <c r="CQ174" s="593"/>
      <c r="CR174" s="593"/>
      <c r="CS174" s="593"/>
      <c r="CZ174" s="592"/>
      <c r="DA174" s="592"/>
      <c r="DB174" s="593"/>
      <c r="DC174" s="593"/>
      <c r="DG174" s="114"/>
      <c r="DH174" s="63"/>
      <c r="DJ174" s="63"/>
      <c r="DK174" s="578"/>
      <c r="DM174" s="578"/>
      <c r="DN174" s="578"/>
      <c r="DO174" s="578"/>
      <c r="DP174" s="578"/>
      <c r="DQ174" s="578"/>
    </row>
    <row r="175" spans="94:121">
      <c r="CP175" s="593"/>
      <c r="CQ175" s="593"/>
      <c r="CR175" s="593"/>
      <c r="CS175" s="593"/>
      <c r="CZ175" s="592"/>
      <c r="DA175" s="592"/>
      <c r="DB175" s="593"/>
      <c r="DC175" s="593"/>
      <c r="DG175" s="114"/>
      <c r="DH175" s="63"/>
      <c r="DJ175" s="63"/>
      <c r="DK175" s="578"/>
      <c r="DM175" s="578"/>
      <c r="DN175" s="578"/>
      <c r="DO175" s="578"/>
      <c r="DP175" s="578"/>
      <c r="DQ175" s="578"/>
    </row>
    <row r="176" spans="94:121">
      <c r="CP176" s="593"/>
      <c r="CQ176" s="593"/>
      <c r="CR176" s="593"/>
      <c r="CS176" s="593"/>
      <c r="CZ176" s="592"/>
      <c r="DA176" s="592"/>
      <c r="DB176" s="593"/>
      <c r="DC176" s="593"/>
      <c r="DG176" s="114"/>
      <c r="DH176" s="63"/>
      <c r="DJ176" s="63"/>
      <c r="DK176" s="578"/>
      <c r="DM176" s="578"/>
      <c r="DN176" s="578"/>
      <c r="DO176" s="578"/>
      <c r="DP176" s="578"/>
      <c r="DQ176" s="578"/>
    </row>
    <row r="177" spans="94:121">
      <c r="CP177" s="593"/>
      <c r="CQ177" s="593"/>
      <c r="CR177" s="593"/>
      <c r="CS177" s="593"/>
      <c r="CZ177" s="592"/>
      <c r="DA177" s="592"/>
      <c r="DB177" s="593"/>
      <c r="DC177" s="593"/>
      <c r="DG177" s="114"/>
      <c r="DH177" s="63"/>
      <c r="DJ177" s="63"/>
      <c r="DK177" s="578"/>
      <c r="DM177" s="578"/>
      <c r="DN177" s="578"/>
      <c r="DO177" s="578"/>
      <c r="DP177" s="578"/>
      <c r="DQ177" s="578"/>
    </row>
    <row r="178" spans="94:121">
      <c r="CP178" s="593"/>
      <c r="CQ178" s="593"/>
      <c r="CR178" s="593"/>
      <c r="CS178" s="593"/>
      <c r="CZ178" s="592"/>
      <c r="DA178" s="592"/>
      <c r="DB178" s="593"/>
      <c r="DC178" s="593"/>
      <c r="DG178" s="114"/>
      <c r="DH178" s="63"/>
      <c r="DJ178" s="63"/>
      <c r="DK178" s="578"/>
      <c r="DM178" s="578"/>
      <c r="DN178" s="578"/>
      <c r="DO178" s="578"/>
      <c r="DP178" s="578"/>
      <c r="DQ178" s="578"/>
    </row>
    <row r="179" spans="94:121">
      <c r="CP179" s="593"/>
      <c r="CQ179" s="593"/>
      <c r="CR179" s="593"/>
      <c r="CS179" s="593"/>
      <c r="CZ179" s="592"/>
      <c r="DA179" s="592"/>
      <c r="DB179" s="593"/>
      <c r="DC179" s="593"/>
      <c r="DG179" s="114"/>
      <c r="DH179" s="63"/>
      <c r="DJ179" s="63"/>
      <c r="DK179" s="578"/>
      <c r="DM179" s="578"/>
      <c r="DN179" s="578"/>
      <c r="DO179" s="578"/>
      <c r="DP179" s="578"/>
      <c r="DQ179" s="578"/>
    </row>
    <row r="180" spans="94:121">
      <c r="CP180" s="593"/>
      <c r="CQ180" s="593"/>
      <c r="CR180" s="593"/>
      <c r="CS180" s="593"/>
      <c r="CZ180" s="592"/>
      <c r="DA180" s="592"/>
      <c r="DB180" s="593"/>
      <c r="DC180" s="593"/>
      <c r="DG180" s="114"/>
      <c r="DH180" s="63"/>
      <c r="DJ180" s="63"/>
      <c r="DK180" s="578"/>
      <c r="DM180" s="578"/>
      <c r="DN180" s="578"/>
      <c r="DO180" s="578"/>
      <c r="DP180" s="578"/>
      <c r="DQ180" s="578"/>
    </row>
    <row r="181" spans="94:121">
      <c r="CP181" s="593"/>
      <c r="CQ181" s="593"/>
      <c r="CR181" s="593"/>
      <c r="CS181" s="593"/>
      <c r="CZ181" s="592"/>
      <c r="DA181" s="592"/>
      <c r="DB181" s="593"/>
      <c r="DC181" s="593"/>
      <c r="DG181" s="114"/>
      <c r="DH181" s="63"/>
      <c r="DJ181" s="63"/>
      <c r="DK181" s="578"/>
      <c r="DM181" s="578"/>
      <c r="DN181" s="578"/>
      <c r="DO181" s="578"/>
      <c r="DP181" s="578"/>
      <c r="DQ181" s="578"/>
    </row>
    <row r="182" spans="94:121">
      <c r="CP182" s="593"/>
      <c r="CQ182" s="593"/>
      <c r="CR182" s="593"/>
      <c r="CS182" s="593"/>
      <c r="CZ182" s="592"/>
      <c r="DA182" s="592"/>
      <c r="DB182" s="593"/>
      <c r="DC182" s="593"/>
      <c r="DG182" s="114"/>
      <c r="DH182" s="63"/>
      <c r="DJ182" s="63"/>
      <c r="DK182" s="578"/>
      <c r="DM182" s="578"/>
      <c r="DN182" s="578"/>
      <c r="DO182" s="578"/>
      <c r="DP182" s="578"/>
      <c r="DQ182" s="578"/>
    </row>
    <row r="183" spans="94:121">
      <c r="CP183" s="593"/>
      <c r="CQ183" s="593"/>
      <c r="CR183" s="593"/>
      <c r="CS183" s="593"/>
      <c r="DC183" s="593"/>
      <c r="DG183" s="114"/>
      <c r="DH183" s="63"/>
      <c r="DJ183" s="63"/>
      <c r="DK183" s="578"/>
      <c r="DM183" s="578"/>
      <c r="DN183" s="578"/>
      <c r="DO183" s="578"/>
      <c r="DP183" s="578"/>
      <c r="DQ183" s="578"/>
    </row>
    <row r="184" spans="94:121">
      <c r="CP184" s="593"/>
      <c r="CQ184" s="593"/>
      <c r="CR184" s="593"/>
      <c r="CS184" s="593"/>
      <c r="CZ184" s="592"/>
      <c r="DA184" s="592"/>
      <c r="DB184" s="593"/>
      <c r="DC184" s="593"/>
      <c r="DG184" s="114"/>
      <c r="DH184" s="63"/>
      <c r="DJ184" s="63"/>
      <c r="DK184" s="578"/>
      <c r="DM184" s="578"/>
      <c r="DN184" s="578"/>
      <c r="DO184" s="578"/>
      <c r="DP184" s="578"/>
      <c r="DQ184" s="578"/>
    </row>
    <row r="185" spans="94:121">
      <c r="CP185" s="593"/>
      <c r="CQ185" s="593"/>
      <c r="CR185" s="593"/>
      <c r="CS185" s="593"/>
      <c r="CZ185" s="592"/>
      <c r="DA185" s="592"/>
      <c r="DB185" s="593"/>
      <c r="DC185" s="593"/>
      <c r="DG185" s="114"/>
      <c r="DH185" s="63"/>
      <c r="DJ185" s="63"/>
      <c r="DK185" s="578"/>
      <c r="DM185" s="578"/>
      <c r="DN185" s="578"/>
      <c r="DO185" s="578"/>
      <c r="DP185" s="578"/>
      <c r="DQ185" s="578"/>
    </row>
    <row r="186" spans="94:121">
      <c r="CP186" s="593"/>
      <c r="CQ186" s="593"/>
      <c r="CR186" s="593"/>
      <c r="CS186" s="593"/>
      <c r="CZ186" s="592"/>
      <c r="DA186" s="592"/>
      <c r="DB186" s="593"/>
      <c r="DC186" s="593"/>
      <c r="DG186" s="114"/>
      <c r="DH186" s="63"/>
      <c r="DJ186" s="63"/>
      <c r="DK186" s="578"/>
      <c r="DM186" s="578"/>
      <c r="DN186" s="578"/>
      <c r="DO186" s="578"/>
      <c r="DP186" s="578"/>
      <c r="DQ186" s="578"/>
    </row>
    <row r="187" spans="94:121">
      <c r="CP187" s="593"/>
      <c r="CQ187" s="593"/>
      <c r="CR187" s="593"/>
      <c r="CS187" s="593"/>
      <c r="CZ187" s="592"/>
      <c r="DA187" s="592"/>
      <c r="DB187" s="593"/>
      <c r="DC187" s="593"/>
      <c r="DG187" s="114"/>
      <c r="DH187" s="63"/>
      <c r="DJ187" s="63"/>
      <c r="DK187" s="578"/>
      <c r="DM187" s="578"/>
      <c r="DN187" s="578"/>
      <c r="DO187" s="578"/>
      <c r="DP187" s="578"/>
      <c r="DQ187" s="578"/>
    </row>
    <row r="188" spans="94:121">
      <c r="CP188" s="593"/>
      <c r="CQ188" s="593"/>
      <c r="CR188" s="593"/>
      <c r="CS188" s="593"/>
      <c r="CZ188" s="592"/>
      <c r="DA188" s="592"/>
      <c r="DB188" s="593"/>
      <c r="DC188" s="593"/>
      <c r="DG188" s="114"/>
      <c r="DH188" s="63"/>
      <c r="DJ188" s="63"/>
      <c r="DK188" s="578"/>
      <c r="DM188" s="578"/>
      <c r="DN188" s="578"/>
      <c r="DO188" s="578"/>
      <c r="DP188" s="578"/>
      <c r="DQ188" s="578"/>
    </row>
    <row r="189" spans="94:121">
      <c r="CP189" s="593"/>
      <c r="CQ189" s="593"/>
      <c r="CR189" s="593"/>
      <c r="CS189" s="593"/>
      <c r="CZ189" s="592"/>
      <c r="DA189" s="592"/>
      <c r="DB189" s="593"/>
      <c r="DC189" s="593"/>
      <c r="DG189" s="114"/>
      <c r="DH189" s="63"/>
      <c r="DJ189" s="63"/>
      <c r="DK189" s="578"/>
      <c r="DM189" s="578"/>
      <c r="DN189" s="578"/>
      <c r="DO189" s="578"/>
      <c r="DP189" s="578"/>
      <c r="DQ189" s="578"/>
    </row>
    <row r="190" spans="94:121">
      <c r="CP190" s="593"/>
      <c r="CQ190" s="593"/>
      <c r="CR190" s="593"/>
      <c r="CS190" s="593"/>
      <c r="CZ190" s="592"/>
      <c r="DA190" s="592"/>
      <c r="DB190" s="593"/>
      <c r="DC190" s="593"/>
      <c r="DG190" s="114"/>
      <c r="DH190" s="63"/>
      <c r="DJ190" s="63"/>
      <c r="DK190" s="578"/>
      <c r="DM190" s="578"/>
      <c r="DN190" s="578"/>
      <c r="DO190" s="578"/>
      <c r="DP190" s="578"/>
      <c r="DQ190" s="578"/>
    </row>
    <row r="191" spans="94:121">
      <c r="CP191" s="593"/>
      <c r="CQ191" s="593"/>
      <c r="CR191" s="593"/>
      <c r="CS191" s="593"/>
      <c r="CZ191" s="592"/>
      <c r="DA191" s="592"/>
      <c r="DB191" s="593"/>
      <c r="DC191" s="593"/>
      <c r="DG191" s="114"/>
      <c r="DH191" s="63"/>
      <c r="DJ191" s="63"/>
      <c r="DK191" s="578"/>
      <c r="DM191" s="578"/>
      <c r="DN191" s="578"/>
      <c r="DO191" s="578"/>
      <c r="DP191" s="578"/>
      <c r="DQ191" s="578"/>
    </row>
    <row r="192" spans="94:121">
      <c r="CP192" s="593"/>
      <c r="CQ192" s="593"/>
      <c r="CR192" s="593"/>
      <c r="CS192" s="593"/>
      <c r="CZ192" s="592"/>
      <c r="DA192" s="592"/>
      <c r="DB192" s="593"/>
      <c r="DC192" s="593"/>
      <c r="DG192" s="114"/>
      <c r="DH192" s="63"/>
      <c r="DJ192" s="63"/>
      <c r="DK192" s="578"/>
      <c r="DM192" s="578"/>
      <c r="DN192" s="578"/>
      <c r="DO192" s="578"/>
      <c r="DP192" s="578"/>
      <c r="DQ192" s="578"/>
    </row>
    <row r="193" spans="94:121">
      <c r="CP193" s="593"/>
      <c r="CQ193" s="593"/>
      <c r="CR193" s="593"/>
      <c r="CS193" s="593"/>
      <c r="CZ193" s="592"/>
      <c r="DA193" s="592"/>
      <c r="DB193" s="593"/>
      <c r="DC193" s="593"/>
      <c r="DG193" s="114"/>
      <c r="DH193" s="63"/>
      <c r="DJ193" s="63"/>
      <c r="DK193" s="578"/>
      <c r="DM193" s="578"/>
      <c r="DN193" s="578"/>
      <c r="DO193" s="578"/>
      <c r="DP193" s="578"/>
      <c r="DQ193" s="578"/>
    </row>
    <row r="194" spans="94:121">
      <c r="CP194" s="593"/>
      <c r="CQ194" s="593"/>
      <c r="CR194" s="593"/>
      <c r="CS194" s="593"/>
      <c r="CZ194" s="592"/>
      <c r="DA194" s="592"/>
      <c r="DB194" s="593"/>
      <c r="DC194" s="593"/>
      <c r="DG194" s="114"/>
      <c r="DH194" s="63"/>
      <c r="DJ194" s="63"/>
      <c r="DK194" s="578"/>
      <c r="DM194" s="578"/>
      <c r="DN194" s="578"/>
      <c r="DO194" s="578"/>
      <c r="DP194" s="578"/>
      <c r="DQ194" s="578"/>
    </row>
    <row r="195" spans="94:121">
      <c r="CP195" s="593"/>
      <c r="CQ195" s="593"/>
      <c r="CR195" s="593"/>
      <c r="CS195" s="593"/>
      <c r="CZ195" s="592"/>
      <c r="DA195" s="592"/>
      <c r="DB195" s="593"/>
      <c r="DC195" s="593"/>
      <c r="DG195" s="114"/>
      <c r="DH195" s="63"/>
      <c r="DJ195" s="63"/>
      <c r="DK195" s="578"/>
      <c r="DM195" s="578"/>
      <c r="DN195" s="578"/>
      <c r="DO195" s="578"/>
      <c r="DP195" s="578"/>
      <c r="DQ195" s="578"/>
    </row>
    <row r="196" spans="94:121">
      <c r="CP196" s="593"/>
      <c r="CQ196" s="593"/>
      <c r="CR196" s="593"/>
      <c r="CS196" s="593"/>
      <c r="CZ196" s="592"/>
      <c r="DA196" s="592"/>
      <c r="DB196" s="593"/>
      <c r="DC196" s="593"/>
      <c r="DG196" s="114"/>
      <c r="DH196" s="63"/>
      <c r="DJ196" s="63"/>
      <c r="DK196" s="578"/>
      <c r="DM196" s="578"/>
      <c r="DN196" s="578"/>
      <c r="DO196" s="578"/>
      <c r="DP196" s="578"/>
      <c r="DQ196" s="578"/>
    </row>
    <row r="197" spans="94:121">
      <c r="CP197" s="593"/>
      <c r="CQ197" s="593"/>
      <c r="CR197" s="593"/>
      <c r="CS197" s="593"/>
      <c r="CZ197" s="592"/>
      <c r="DA197" s="592"/>
      <c r="DB197" s="593"/>
      <c r="DC197" s="593"/>
      <c r="DG197" s="114"/>
      <c r="DH197" s="63"/>
      <c r="DJ197" s="63"/>
      <c r="DK197" s="578"/>
      <c r="DM197" s="578"/>
      <c r="DN197" s="578"/>
      <c r="DO197" s="578"/>
      <c r="DP197" s="578"/>
      <c r="DQ197" s="578"/>
    </row>
    <row r="198" spans="94:121">
      <c r="CP198" s="593"/>
      <c r="CQ198" s="593"/>
      <c r="CR198" s="593"/>
      <c r="CS198" s="593"/>
      <c r="CZ198" s="592"/>
      <c r="DA198" s="592"/>
      <c r="DB198" s="593"/>
      <c r="DC198" s="593"/>
      <c r="DG198" s="114"/>
      <c r="DH198" s="63"/>
      <c r="DJ198" s="63"/>
      <c r="DK198" s="578"/>
      <c r="DM198" s="578"/>
      <c r="DN198" s="578"/>
      <c r="DO198" s="578"/>
      <c r="DP198" s="578"/>
      <c r="DQ198" s="578"/>
    </row>
    <row r="199" spans="94:121">
      <c r="CP199" s="593"/>
      <c r="CQ199" s="593"/>
      <c r="CR199" s="593"/>
      <c r="CS199" s="593"/>
      <c r="CZ199" s="592"/>
      <c r="DA199" s="592"/>
      <c r="DB199" s="593"/>
      <c r="DC199" s="593"/>
      <c r="DG199" s="114"/>
      <c r="DH199" s="63"/>
      <c r="DJ199" s="63"/>
      <c r="DK199" s="578"/>
      <c r="DM199" s="578"/>
      <c r="DN199" s="578"/>
      <c r="DO199" s="578"/>
      <c r="DP199" s="578"/>
      <c r="DQ199" s="578"/>
    </row>
    <row r="200" spans="94:121">
      <c r="CP200" s="593"/>
      <c r="CQ200" s="593"/>
      <c r="CR200" s="593"/>
      <c r="CS200" s="593"/>
      <c r="CZ200" s="592"/>
      <c r="DA200" s="592"/>
      <c r="DB200" s="593"/>
      <c r="DC200" s="593"/>
      <c r="DG200" s="114"/>
      <c r="DH200" s="63"/>
      <c r="DJ200" s="63"/>
      <c r="DK200" s="578"/>
      <c r="DM200" s="578"/>
      <c r="DN200" s="578"/>
      <c r="DO200" s="578"/>
      <c r="DP200" s="578"/>
      <c r="DQ200" s="578"/>
    </row>
    <row r="201" spans="94:121">
      <c r="CP201" s="593"/>
      <c r="CQ201" s="593"/>
      <c r="CR201" s="593"/>
      <c r="CS201" s="593"/>
      <c r="CZ201" s="592"/>
      <c r="DA201" s="592"/>
      <c r="DB201" s="593"/>
      <c r="DC201" s="593"/>
      <c r="DG201" s="114"/>
      <c r="DH201" s="63"/>
      <c r="DJ201" s="63"/>
      <c r="DK201" s="578"/>
      <c r="DM201" s="578"/>
      <c r="DN201" s="578"/>
      <c r="DO201" s="578"/>
      <c r="DP201" s="578"/>
      <c r="DQ201" s="578"/>
    </row>
    <row r="202" spans="94:121">
      <c r="CP202" s="593"/>
      <c r="CQ202" s="593"/>
      <c r="CR202" s="593"/>
      <c r="CS202" s="593"/>
      <c r="CZ202" s="592"/>
      <c r="DA202" s="592"/>
      <c r="DB202" s="593"/>
      <c r="DC202" s="593"/>
      <c r="DG202" s="114"/>
      <c r="DH202" s="63"/>
      <c r="DJ202" s="63"/>
      <c r="DK202" s="578"/>
      <c r="DM202" s="578"/>
      <c r="DN202" s="578"/>
      <c r="DO202" s="578"/>
      <c r="DP202" s="578"/>
      <c r="DQ202" s="578"/>
    </row>
    <row r="203" spans="94:121">
      <c r="CP203" s="593"/>
      <c r="CQ203" s="593"/>
      <c r="CR203" s="593"/>
      <c r="CS203" s="593"/>
      <c r="CZ203" s="592"/>
      <c r="DA203" s="592"/>
      <c r="DB203" s="593"/>
      <c r="DC203" s="593"/>
      <c r="DG203" s="114"/>
      <c r="DH203" s="63"/>
      <c r="DJ203" s="63"/>
      <c r="DK203" s="578"/>
      <c r="DM203" s="578"/>
      <c r="DN203" s="578"/>
      <c r="DO203" s="578"/>
      <c r="DP203" s="578"/>
      <c r="DQ203" s="578"/>
    </row>
    <row r="204" spans="94:121">
      <c r="CP204" s="593"/>
      <c r="CQ204" s="593"/>
      <c r="CR204" s="593"/>
      <c r="CS204" s="593"/>
      <c r="CZ204" s="592"/>
      <c r="DA204" s="592"/>
      <c r="DB204" s="593"/>
      <c r="DC204" s="593"/>
      <c r="DG204" s="114"/>
      <c r="DH204" s="63"/>
      <c r="DJ204" s="63"/>
      <c r="DK204" s="578"/>
      <c r="DM204" s="578"/>
      <c r="DN204" s="578"/>
      <c r="DO204" s="578"/>
      <c r="DP204" s="578"/>
      <c r="DQ204" s="578"/>
    </row>
    <row r="205" spans="94:121">
      <c r="CP205" s="593"/>
      <c r="CQ205" s="593"/>
      <c r="CR205" s="593"/>
      <c r="CS205" s="593"/>
      <c r="CZ205" s="592"/>
      <c r="DA205" s="592"/>
      <c r="DB205" s="593"/>
      <c r="DC205" s="593"/>
      <c r="DG205" s="114"/>
      <c r="DH205" s="63"/>
      <c r="DJ205" s="63"/>
      <c r="DK205" s="578"/>
      <c r="DM205" s="578"/>
      <c r="DN205" s="578"/>
      <c r="DO205" s="578"/>
      <c r="DP205" s="578"/>
      <c r="DQ205" s="578"/>
    </row>
    <row r="206" spans="94:121">
      <c r="CP206" s="593"/>
      <c r="CQ206" s="593"/>
      <c r="CR206" s="593"/>
      <c r="CS206" s="593"/>
      <c r="CZ206" s="592"/>
      <c r="DA206" s="592"/>
      <c r="DB206" s="593"/>
      <c r="DC206" s="593"/>
      <c r="DG206" s="114"/>
      <c r="DH206" s="63"/>
      <c r="DJ206" s="63"/>
      <c r="DK206" s="578"/>
      <c r="DM206" s="578"/>
      <c r="DN206" s="578"/>
      <c r="DO206" s="578"/>
      <c r="DP206" s="578"/>
      <c r="DQ206" s="578"/>
    </row>
    <row r="207" spans="94:121">
      <c r="CP207" s="593"/>
      <c r="CQ207" s="593"/>
      <c r="CR207" s="593"/>
      <c r="CS207" s="593"/>
      <c r="CZ207" s="592"/>
      <c r="DA207" s="592"/>
      <c r="DB207" s="593"/>
      <c r="DC207" s="593"/>
      <c r="DG207" s="114"/>
      <c r="DH207" s="63"/>
      <c r="DJ207" s="63"/>
      <c r="DK207" s="578"/>
      <c r="DM207" s="578"/>
      <c r="DN207" s="578"/>
      <c r="DO207" s="578"/>
      <c r="DP207" s="578"/>
      <c r="DQ207" s="578"/>
    </row>
    <row r="208" spans="94:121">
      <c r="CP208" s="593"/>
      <c r="CQ208" s="593"/>
      <c r="CR208" s="593"/>
      <c r="CS208" s="593"/>
      <c r="CZ208" s="592"/>
      <c r="DA208" s="592"/>
      <c r="DB208" s="593"/>
      <c r="DC208" s="593"/>
      <c r="DG208" s="114"/>
      <c r="DH208" s="63"/>
      <c r="DJ208" s="63"/>
      <c r="DK208" s="578"/>
      <c r="DM208" s="578"/>
      <c r="DN208" s="578"/>
      <c r="DO208" s="578"/>
      <c r="DP208" s="578"/>
      <c r="DQ208" s="578"/>
    </row>
    <row r="209" spans="94:121">
      <c r="CP209" s="593"/>
      <c r="CQ209" s="593"/>
      <c r="CR209" s="593"/>
      <c r="CS209" s="593"/>
      <c r="CZ209" s="592"/>
      <c r="DA209" s="592"/>
      <c r="DC209" s="593"/>
      <c r="DG209" s="114"/>
      <c r="DH209" s="63"/>
      <c r="DJ209" s="63"/>
      <c r="DK209" s="578"/>
      <c r="DM209" s="578"/>
      <c r="DN209" s="578"/>
      <c r="DO209" s="578"/>
      <c r="DP209" s="578"/>
      <c r="DQ209" s="578"/>
    </row>
    <row r="210" spans="94:121">
      <c r="CP210" s="593"/>
      <c r="CQ210" s="593"/>
      <c r="CR210" s="593"/>
      <c r="CS210" s="593"/>
      <c r="CZ210" s="592"/>
      <c r="DA210" s="592"/>
      <c r="DB210" s="593"/>
      <c r="DC210" s="593"/>
      <c r="DG210" s="114"/>
      <c r="DH210" s="63"/>
      <c r="DJ210" s="63"/>
      <c r="DK210" s="578"/>
      <c r="DM210" s="578"/>
      <c r="DN210" s="578"/>
      <c r="DO210" s="578"/>
      <c r="DP210" s="578"/>
      <c r="DQ210" s="578"/>
    </row>
    <row r="211" spans="94:121">
      <c r="CP211" s="593"/>
      <c r="CQ211" s="593"/>
      <c r="CR211" s="593"/>
      <c r="CS211" s="593"/>
      <c r="CZ211" s="592"/>
      <c r="DA211" s="592"/>
      <c r="DB211" s="593"/>
      <c r="DC211" s="593"/>
      <c r="DG211" s="114"/>
      <c r="DH211" s="63"/>
      <c r="DJ211" s="63"/>
      <c r="DK211" s="578"/>
      <c r="DM211" s="578"/>
      <c r="DN211" s="578"/>
      <c r="DO211" s="578"/>
      <c r="DP211" s="578"/>
      <c r="DQ211" s="578"/>
    </row>
    <row r="212" spans="94:121">
      <c r="CP212" s="593"/>
      <c r="CQ212" s="593"/>
      <c r="CR212" s="593"/>
      <c r="CS212" s="593"/>
      <c r="CZ212" s="592"/>
      <c r="DA212" s="592"/>
      <c r="DB212" s="593"/>
      <c r="DC212" s="593"/>
      <c r="DG212" s="114"/>
      <c r="DH212" s="63"/>
      <c r="DJ212" s="63"/>
      <c r="DK212" s="578"/>
      <c r="DM212" s="578"/>
      <c r="DN212" s="578"/>
      <c r="DO212" s="578"/>
      <c r="DP212" s="578"/>
      <c r="DQ212" s="578"/>
    </row>
    <row r="213" spans="94:121">
      <c r="CP213" s="593"/>
      <c r="CQ213" s="593"/>
      <c r="CR213" s="593"/>
      <c r="CS213" s="593"/>
      <c r="CZ213" s="592"/>
      <c r="DA213" s="592"/>
      <c r="DB213" s="593"/>
      <c r="DC213" s="593"/>
      <c r="DG213" s="114"/>
      <c r="DH213" s="63"/>
      <c r="DJ213" s="63"/>
      <c r="DK213" s="578"/>
      <c r="DM213" s="578"/>
      <c r="DN213" s="578"/>
      <c r="DO213" s="578"/>
      <c r="DP213" s="578"/>
      <c r="DQ213" s="578"/>
    </row>
    <row r="214" spans="94:121">
      <c r="CP214" s="593"/>
      <c r="CQ214" s="593"/>
      <c r="CR214" s="593"/>
      <c r="CS214" s="593"/>
      <c r="DB214" s="593"/>
      <c r="DC214" s="593"/>
      <c r="DG214" s="114"/>
      <c r="DH214" s="63"/>
      <c r="DJ214" s="63"/>
      <c r="DK214" s="578"/>
      <c r="DM214" s="578"/>
      <c r="DN214" s="578"/>
      <c r="DO214" s="578"/>
      <c r="DP214" s="578"/>
      <c r="DQ214" s="578"/>
    </row>
    <row r="215" spans="94:121">
      <c r="CP215" s="593"/>
      <c r="CQ215" s="593"/>
      <c r="CR215" s="593"/>
      <c r="CS215" s="593"/>
      <c r="CZ215" s="592"/>
      <c r="DA215" s="592"/>
      <c r="DB215" s="593"/>
      <c r="DC215" s="593"/>
      <c r="DG215" s="114"/>
      <c r="DH215" s="63"/>
      <c r="DJ215" s="63"/>
      <c r="DK215" s="578"/>
      <c r="DM215" s="578"/>
      <c r="DN215" s="578"/>
      <c r="DO215" s="578"/>
      <c r="DP215" s="578"/>
      <c r="DQ215" s="578"/>
    </row>
    <row r="216" spans="94:121">
      <c r="CP216" s="593"/>
      <c r="CQ216" s="593"/>
      <c r="CR216" s="593"/>
      <c r="CS216" s="593"/>
      <c r="CZ216" s="592"/>
      <c r="DA216" s="592"/>
      <c r="DB216" s="593"/>
      <c r="DC216" s="593"/>
      <c r="DG216" s="114"/>
      <c r="DH216" s="63"/>
      <c r="DJ216" s="63"/>
      <c r="DK216" s="578"/>
      <c r="DM216" s="578"/>
      <c r="DN216" s="578"/>
      <c r="DO216" s="578"/>
      <c r="DP216" s="578"/>
      <c r="DQ216" s="578"/>
    </row>
    <row r="217" spans="94:121">
      <c r="CP217" s="593"/>
      <c r="CQ217" s="593"/>
      <c r="CR217" s="593"/>
      <c r="CS217" s="593"/>
      <c r="CZ217" s="592"/>
      <c r="DA217" s="592"/>
      <c r="DB217" s="593"/>
      <c r="DC217" s="593"/>
      <c r="DG217" s="114"/>
      <c r="DH217" s="63"/>
      <c r="DJ217" s="63"/>
      <c r="DK217" s="578"/>
      <c r="DM217" s="578"/>
      <c r="DN217" s="578"/>
      <c r="DO217" s="578"/>
      <c r="DP217" s="578"/>
      <c r="DQ217" s="578"/>
    </row>
    <row r="218" spans="94:121">
      <c r="CP218" s="593"/>
      <c r="CQ218" s="593"/>
      <c r="CR218" s="593"/>
      <c r="CS218" s="593"/>
      <c r="CZ218" s="592"/>
      <c r="DA218" s="592"/>
      <c r="DB218" s="593"/>
      <c r="DC218" s="593"/>
      <c r="DG218" s="114"/>
      <c r="DH218" s="63"/>
      <c r="DJ218" s="63"/>
      <c r="DK218" s="578"/>
      <c r="DM218" s="578"/>
      <c r="DN218" s="578"/>
      <c r="DO218" s="578"/>
      <c r="DP218" s="578"/>
      <c r="DQ218" s="578"/>
    </row>
    <row r="219" spans="94:121">
      <c r="CP219" s="593"/>
      <c r="CQ219" s="593"/>
      <c r="CR219" s="593"/>
      <c r="CS219" s="593"/>
      <c r="CZ219" s="592"/>
      <c r="DA219" s="592"/>
      <c r="DB219" s="593"/>
      <c r="DC219" s="593"/>
      <c r="DG219" s="114"/>
      <c r="DH219" s="63"/>
      <c r="DJ219" s="63"/>
      <c r="DK219" s="578"/>
      <c r="DM219" s="578"/>
      <c r="DN219" s="578"/>
      <c r="DO219" s="578"/>
      <c r="DP219" s="578"/>
      <c r="DQ219" s="578"/>
    </row>
    <row r="220" spans="94:121">
      <c r="CP220" s="593"/>
      <c r="CQ220" s="593"/>
      <c r="CR220" s="593"/>
      <c r="CS220" s="593"/>
      <c r="CZ220" s="592"/>
      <c r="DA220" s="592"/>
      <c r="DB220" s="593"/>
      <c r="DC220" s="593"/>
      <c r="DG220" s="114"/>
      <c r="DH220" s="63"/>
      <c r="DJ220" s="63"/>
      <c r="DK220" s="578"/>
      <c r="DM220" s="578"/>
      <c r="DN220" s="578"/>
      <c r="DO220" s="578"/>
      <c r="DP220" s="578"/>
      <c r="DQ220" s="578"/>
    </row>
    <row r="221" spans="94:121">
      <c r="CP221" s="593"/>
      <c r="CQ221" s="593"/>
      <c r="CR221" s="593"/>
      <c r="CS221" s="593"/>
      <c r="CZ221" s="592"/>
      <c r="DA221" s="592"/>
      <c r="DB221" s="593"/>
      <c r="DC221" s="593"/>
      <c r="DG221" s="114"/>
      <c r="DH221" s="63"/>
      <c r="DJ221" s="63"/>
      <c r="DK221" s="578"/>
      <c r="DM221" s="578"/>
      <c r="DN221" s="578"/>
      <c r="DO221" s="578"/>
      <c r="DP221" s="578"/>
      <c r="DQ221" s="578"/>
    </row>
    <row r="222" spans="94:121">
      <c r="CP222" s="593"/>
      <c r="CQ222" s="593"/>
      <c r="CR222" s="593"/>
      <c r="CS222" s="593"/>
      <c r="CZ222" s="592"/>
      <c r="DA222" s="592"/>
      <c r="DB222" s="593"/>
      <c r="DC222" s="593"/>
      <c r="DG222" s="114"/>
      <c r="DH222" s="63"/>
      <c r="DJ222" s="63"/>
      <c r="DK222" s="578"/>
      <c r="DM222" s="578"/>
      <c r="DN222" s="578"/>
      <c r="DO222" s="578"/>
      <c r="DP222" s="578"/>
      <c r="DQ222" s="578"/>
    </row>
    <row r="223" spans="94:121">
      <c r="CP223" s="593"/>
      <c r="CQ223" s="593"/>
      <c r="CR223" s="593"/>
      <c r="CS223" s="593"/>
      <c r="CZ223" s="592"/>
      <c r="DA223" s="592"/>
      <c r="DB223" s="593"/>
      <c r="DC223" s="593"/>
      <c r="DG223" s="114"/>
      <c r="DH223" s="63"/>
      <c r="DJ223" s="63"/>
      <c r="DK223" s="578"/>
      <c r="DM223" s="578"/>
      <c r="DN223" s="578"/>
      <c r="DO223" s="578"/>
      <c r="DP223" s="578"/>
      <c r="DQ223" s="578"/>
    </row>
    <row r="224" spans="94:121">
      <c r="CP224" s="593"/>
      <c r="CQ224" s="593"/>
      <c r="CR224" s="593"/>
      <c r="CS224" s="593"/>
      <c r="CZ224" s="592"/>
      <c r="DA224" s="592"/>
      <c r="DB224" s="593"/>
      <c r="DC224" s="593"/>
      <c r="DG224" s="114"/>
      <c r="DH224" s="63"/>
      <c r="DJ224" s="63"/>
      <c r="DK224" s="578"/>
      <c r="DM224" s="578"/>
      <c r="DN224" s="578"/>
      <c r="DO224" s="578"/>
      <c r="DP224" s="578"/>
      <c r="DQ224" s="578"/>
    </row>
    <row r="225" spans="94:121">
      <c r="CP225" s="593"/>
      <c r="CQ225" s="593"/>
      <c r="CR225" s="593"/>
      <c r="CS225" s="593"/>
      <c r="CZ225" s="592"/>
      <c r="DA225" s="592"/>
      <c r="DB225" s="593"/>
      <c r="DC225" s="593"/>
      <c r="DG225" s="114"/>
      <c r="DH225" s="63"/>
      <c r="DJ225" s="63"/>
      <c r="DK225" s="578"/>
      <c r="DM225" s="578"/>
      <c r="DN225" s="578"/>
      <c r="DO225" s="578"/>
      <c r="DP225" s="578"/>
      <c r="DQ225" s="578"/>
    </row>
    <row r="226" spans="94:121">
      <c r="CP226" s="593"/>
      <c r="CQ226" s="593"/>
      <c r="CR226" s="593"/>
      <c r="CS226" s="593"/>
      <c r="CZ226" s="592"/>
      <c r="DA226" s="592"/>
      <c r="DB226" s="593"/>
      <c r="DC226" s="593"/>
      <c r="DG226" s="114"/>
      <c r="DH226" s="63"/>
      <c r="DJ226" s="63"/>
      <c r="DK226" s="578"/>
      <c r="DM226" s="578"/>
      <c r="DN226" s="578"/>
      <c r="DO226" s="578"/>
      <c r="DP226" s="578"/>
      <c r="DQ226" s="578"/>
    </row>
    <row r="227" spans="94:121">
      <c r="CP227" s="593"/>
      <c r="CQ227" s="593"/>
      <c r="CR227" s="593"/>
      <c r="CS227" s="593"/>
      <c r="CZ227" s="592"/>
      <c r="DA227" s="592"/>
      <c r="DB227" s="593"/>
      <c r="DC227" s="593"/>
      <c r="DG227" s="114"/>
      <c r="DH227" s="63"/>
      <c r="DJ227" s="63"/>
      <c r="DK227" s="578"/>
      <c r="DM227" s="578"/>
      <c r="DN227" s="578"/>
      <c r="DO227" s="578"/>
      <c r="DP227" s="578"/>
      <c r="DQ227" s="578"/>
    </row>
    <row r="228" spans="94:121">
      <c r="CP228" s="593"/>
      <c r="CQ228" s="593"/>
      <c r="CR228" s="593"/>
      <c r="CS228" s="593"/>
      <c r="CZ228" s="592"/>
      <c r="DA228" s="592"/>
      <c r="DB228" s="593"/>
      <c r="DC228" s="593"/>
      <c r="DG228" s="114"/>
      <c r="DH228" s="63"/>
      <c r="DJ228" s="63"/>
      <c r="DK228" s="578"/>
      <c r="DM228" s="578"/>
      <c r="DN228" s="578"/>
      <c r="DO228" s="578"/>
      <c r="DP228" s="578"/>
      <c r="DQ228" s="578"/>
    </row>
    <row r="229" spans="94:121">
      <c r="CP229" s="593"/>
      <c r="CQ229" s="593"/>
      <c r="CR229" s="593"/>
      <c r="CS229" s="593"/>
      <c r="CZ229" s="592"/>
      <c r="DA229" s="592"/>
      <c r="DB229" s="593"/>
      <c r="DC229" s="593"/>
      <c r="DG229" s="114"/>
      <c r="DH229" s="63"/>
      <c r="DJ229" s="63"/>
      <c r="DK229" s="578"/>
      <c r="DM229" s="578"/>
      <c r="DN229" s="578"/>
      <c r="DO229" s="578"/>
      <c r="DP229" s="578"/>
      <c r="DQ229" s="578"/>
    </row>
    <row r="230" spans="94:121">
      <c r="CP230" s="593"/>
      <c r="CQ230" s="593"/>
      <c r="CR230" s="593"/>
      <c r="CS230" s="593"/>
      <c r="CZ230" s="592"/>
      <c r="DA230" s="592"/>
      <c r="DB230" s="593"/>
      <c r="DC230" s="593"/>
      <c r="DG230" s="114"/>
      <c r="DH230" s="63"/>
      <c r="DJ230" s="63"/>
      <c r="DK230" s="578"/>
      <c r="DM230" s="578"/>
      <c r="DN230" s="578"/>
      <c r="DO230" s="578"/>
      <c r="DP230" s="578"/>
      <c r="DQ230" s="578"/>
    </row>
    <row r="231" spans="94:121">
      <c r="CP231" s="593"/>
      <c r="CQ231" s="593"/>
      <c r="CR231" s="593"/>
      <c r="CS231" s="593"/>
      <c r="CZ231" s="592"/>
      <c r="DA231" s="592"/>
      <c r="DB231" s="593"/>
      <c r="DC231" s="593"/>
      <c r="DG231" s="114"/>
      <c r="DH231" s="63"/>
      <c r="DJ231" s="63"/>
      <c r="DK231" s="578"/>
      <c r="DM231" s="578"/>
      <c r="DN231" s="578"/>
      <c r="DO231" s="578"/>
      <c r="DP231" s="578"/>
      <c r="DQ231" s="578"/>
    </row>
    <row r="232" spans="94:121">
      <c r="CP232" s="593"/>
      <c r="CQ232" s="593"/>
      <c r="CR232" s="593"/>
      <c r="CS232" s="593"/>
      <c r="CZ232" s="592"/>
      <c r="DA232" s="592"/>
      <c r="DB232" s="593"/>
      <c r="DC232" s="593"/>
      <c r="DG232" s="114"/>
      <c r="DH232" s="63"/>
      <c r="DJ232" s="63"/>
      <c r="DK232" s="578"/>
      <c r="DM232" s="578"/>
      <c r="DN232" s="578"/>
      <c r="DO232" s="578"/>
      <c r="DP232" s="578"/>
      <c r="DQ232" s="578"/>
    </row>
    <row r="233" spans="94:121">
      <c r="CP233" s="593"/>
      <c r="CQ233" s="593"/>
      <c r="CR233" s="593"/>
      <c r="CS233" s="593"/>
      <c r="CZ233" s="592"/>
      <c r="DA233" s="592"/>
      <c r="DB233" s="593"/>
      <c r="DC233" s="593"/>
      <c r="DG233" s="114"/>
      <c r="DH233" s="63"/>
      <c r="DJ233" s="63"/>
      <c r="DK233" s="578"/>
      <c r="DM233" s="578"/>
      <c r="DN233" s="578"/>
      <c r="DO233" s="578"/>
      <c r="DP233" s="578"/>
      <c r="DQ233" s="578"/>
    </row>
    <row r="234" spans="94:121">
      <c r="CP234" s="593"/>
      <c r="CQ234" s="593"/>
      <c r="CR234" s="593"/>
      <c r="CS234" s="593"/>
      <c r="CZ234" s="592"/>
      <c r="DA234" s="592"/>
      <c r="DB234" s="593"/>
      <c r="DC234" s="593"/>
      <c r="DG234" s="114"/>
      <c r="DH234" s="63"/>
      <c r="DJ234" s="63"/>
      <c r="DK234" s="578"/>
      <c r="DM234" s="578"/>
      <c r="DN234" s="578"/>
      <c r="DO234" s="578"/>
      <c r="DP234" s="578"/>
      <c r="DQ234" s="578"/>
    </row>
    <row r="235" spans="94:121">
      <c r="CP235" s="593"/>
      <c r="CQ235" s="593"/>
      <c r="CR235" s="593"/>
      <c r="CS235" s="593"/>
      <c r="CZ235" s="592"/>
      <c r="DA235" s="592"/>
      <c r="DC235" s="593"/>
      <c r="DG235" s="114"/>
      <c r="DH235" s="63"/>
      <c r="DJ235" s="63"/>
      <c r="DK235" s="578"/>
      <c r="DM235" s="578"/>
      <c r="DN235" s="578"/>
      <c r="DO235" s="578"/>
      <c r="DP235" s="578"/>
      <c r="DQ235" s="578"/>
    </row>
    <row r="236" spans="94:121">
      <c r="CP236" s="593"/>
      <c r="CQ236" s="593"/>
      <c r="CR236" s="593"/>
      <c r="CS236" s="593"/>
      <c r="CZ236" s="592"/>
      <c r="DA236" s="592"/>
      <c r="DB236" s="593"/>
      <c r="DC236" s="593"/>
      <c r="DG236" s="114"/>
      <c r="DH236" s="63"/>
      <c r="DJ236" s="63"/>
      <c r="DK236" s="578"/>
      <c r="DM236" s="578"/>
      <c r="DN236" s="578"/>
      <c r="DO236" s="578"/>
      <c r="DP236" s="578"/>
      <c r="DQ236" s="578"/>
    </row>
    <row r="237" spans="94:121">
      <c r="CP237" s="593"/>
      <c r="CQ237" s="593"/>
      <c r="CR237" s="593"/>
      <c r="CS237" s="593"/>
      <c r="CZ237" s="592"/>
      <c r="DA237" s="592"/>
      <c r="DB237" s="593"/>
      <c r="DC237" s="593"/>
      <c r="DG237" s="114"/>
      <c r="DH237" s="63"/>
      <c r="DJ237" s="63"/>
      <c r="DK237" s="578"/>
      <c r="DM237" s="578"/>
      <c r="DN237" s="578"/>
      <c r="DO237" s="578"/>
      <c r="DP237" s="578"/>
      <c r="DQ237" s="578"/>
    </row>
    <row r="238" spans="94:121">
      <c r="CP238" s="593"/>
      <c r="CQ238" s="593"/>
      <c r="CR238" s="593"/>
      <c r="CS238" s="593"/>
      <c r="DB238" s="593"/>
      <c r="DC238" s="593"/>
      <c r="DG238" s="114"/>
      <c r="DH238" s="63"/>
      <c r="DJ238" s="63"/>
      <c r="DK238" s="578"/>
      <c r="DM238" s="578"/>
      <c r="DN238" s="578"/>
      <c r="DO238" s="578"/>
      <c r="DP238" s="578"/>
      <c r="DQ238" s="578"/>
    </row>
    <row r="239" spans="94:121">
      <c r="CP239" s="593"/>
      <c r="CQ239" s="593"/>
      <c r="CR239" s="593"/>
      <c r="CS239" s="593"/>
      <c r="CZ239" s="592"/>
      <c r="DA239" s="592"/>
      <c r="DB239" s="593"/>
      <c r="DC239" s="593"/>
      <c r="DG239" s="114"/>
      <c r="DH239" s="63"/>
      <c r="DJ239" s="63"/>
      <c r="DK239" s="578"/>
      <c r="DM239" s="578"/>
      <c r="DN239" s="578"/>
      <c r="DO239" s="578"/>
      <c r="DP239" s="578"/>
      <c r="DQ239" s="578"/>
    </row>
    <row r="240" spans="94:121">
      <c r="CP240" s="593"/>
      <c r="CQ240" s="593"/>
      <c r="CR240" s="593"/>
      <c r="CS240" s="593"/>
      <c r="CZ240" s="592"/>
      <c r="DA240" s="592"/>
      <c r="DB240" s="593"/>
      <c r="DC240" s="593"/>
      <c r="DG240" s="114"/>
      <c r="DH240" s="63"/>
      <c r="DJ240" s="63"/>
      <c r="DK240" s="578"/>
      <c r="DM240" s="578"/>
      <c r="DN240" s="578"/>
      <c r="DO240" s="578"/>
      <c r="DP240" s="578"/>
      <c r="DQ240" s="578"/>
    </row>
    <row r="241" spans="94:121">
      <c r="CP241" s="593"/>
      <c r="CQ241" s="593"/>
      <c r="CR241" s="593"/>
      <c r="CS241" s="593"/>
      <c r="CZ241" s="592"/>
      <c r="DA241" s="592"/>
      <c r="DC241" s="593"/>
      <c r="DG241" s="114"/>
      <c r="DH241" s="63"/>
      <c r="DJ241" s="63"/>
      <c r="DK241" s="578"/>
      <c r="DM241" s="578"/>
      <c r="DN241" s="578"/>
      <c r="DO241" s="578"/>
      <c r="DP241" s="578"/>
      <c r="DQ241" s="578"/>
    </row>
    <row r="242" spans="94:121">
      <c r="CP242" s="593"/>
      <c r="CQ242" s="593"/>
      <c r="CR242" s="593"/>
      <c r="CS242" s="593"/>
      <c r="CZ242" s="592"/>
      <c r="DA242" s="592"/>
      <c r="DB242" s="593"/>
      <c r="DC242" s="593"/>
      <c r="DG242" s="114"/>
      <c r="DH242" s="63"/>
      <c r="DJ242" s="63"/>
      <c r="DK242" s="578"/>
      <c r="DM242" s="578"/>
      <c r="DN242" s="578"/>
      <c r="DO242" s="578"/>
      <c r="DP242" s="578"/>
      <c r="DQ242" s="578"/>
    </row>
    <row r="243" spans="94:121">
      <c r="CP243" s="593"/>
      <c r="CQ243" s="593"/>
      <c r="CR243" s="593"/>
      <c r="CS243" s="593"/>
      <c r="CZ243" s="592"/>
      <c r="DA243" s="592"/>
      <c r="DB243" s="593"/>
      <c r="DC243" s="593"/>
      <c r="DG243" s="114"/>
      <c r="DH243" s="63"/>
      <c r="DJ243" s="63"/>
      <c r="DK243" s="578"/>
      <c r="DM243" s="578"/>
      <c r="DN243" s="578"/>
      <c r="DO243" s="578"/>
      <c r="DP243" s="578"/>
      <c r="DQ243" s="578"/>
    </row>
    <row r="244" spans="94:121">
      <c r="CP244" s="593"/>
      <c r="CQ244" s="593"/>
      <c r="CR244" s="593"/>
      <c r="CS244" s="593"/>
      <c r="DB244" s="593"/>
      <c r="DC244" s="593"/>
      <c r="DG244" s="114"/>
      <c r="DH244" s="63"/>
      <c r="DJ244" s="63"/>
      <c r="DK244" s="578"/>
      <c r="DM244" s="578"/>
      <c r="DN244" s="578"/>
      <c r="DO244" s="578"/>
      <c r="DP244" s="578"/>
      <c r="DQ244" s="578"/>
    </row>
    <row r="245" spans="94:121">
      <c r="CP245" s="593"/>
      <c r="CQ245" s="593"/>
      <c r="CR245" s="593"/>
      <c r="CS245" s="593"/>
      <c r="CZ245" s="592"/>
      <c r="DA245" s="592"/>
      <c r="DB245" s="593"/>
      <c r="DC245" s="593"/>
      <c r="DG245" s="114"/>
      <c r="DH245" s="63"/>
      <c r="DJ245" s="63"/>
      <c r="DK245" s="578"/>
      <c r="DM245" s="578"/>
      <c r="DN245" s="578"/>
      <c r="DO245" s="578"/>
      <c r="DP245" s="578"/>
      <c r="DQ245" s="578"/>
    </row>
    <row r="246" spans="94:121">
      <c r="CP246" s="593"/>
      <c r="CQ246" s="593"/>
      <c r="CR246" s="593"/>
      <c r="CS246" s="593"/>
      <c r="CZ246" s="592"/>
      <c r="DA246" s="592"/>
      <c r="DB246" s="593"/>
      <c r="DC246" s="593"/>
      <c r="DG246" s="114"/>
      <c r="DH246" s="63"/>
      <c r="DJ246" s="63"/>
      <c r="DK246" s="578"/>
      <c r="DM246" s="578"/>
      <c r="DN246" s="578"/>
      <c r="DO246" s="578"/>
      <c r="DP246" s="578"/>
      <c r="DQ246" s="578"/>
    </row>
    <row r="247" spans="94:121">
      <c r="CP247" s="593"/>
      <c r="CQ247" s="593"/>
      <c r="CR247" s="593"/>
      <c r="CS247" s="593"/>
      <c r="CZ247" s="592"/>
      <c r="DA247" s="592"/>
      <c r="DB247" s="593"/>
      <c r="DC247" s="593"/>
      <c r="DG247" s="114"/>
      <c r="DH247" s="63"/>
      <c r="DJ247" s="63"/>
      <c r="DK247" s="578"/>
      <c r="DM247" s="578"/>
      <c r="DN247" s="578"/>
      <c r="DO247" s="578"/>
      <c r="DP247" s="578"/>
      <c r="DQ247" s="578"/>
    </row>
    <row r="248" spans="94:121">
      <c r="CP248" s="593"/>
      <c r="CQ248" s="593"/>
      <c r="CR248" s="593"/>
      <c r="CS248" s="593"/>
      <c r="CZ248" s="592"/>
      <c r="DA248" s="592"/>
      <c r="DB248" s="593"/>
      <c r="DC248" s="593"/>
      <c r="DG248" s="114"/>
      <c r="DH248" s="63"/>
      <c r="DJ248" s="63"/>
      <c r="DK248" s="578"/>
      <c r="DM248" s="578"/>
      <c r="DN248" s="578"/>
      <c r="DO248" s="578"/>
      <c r="DP248" s="578"/>
      <c r="DQ248" s="578"/>
    </row>
    <row r="249" spans="94:121">
      <c r="CP249" s="593"/>
      <c r="CQ249" s="593"/>
      <c r="CR249" s="593"/>
      <c r="CS249" s="593"/>
      <c r="CZ249" s="592"/>
      <c r="DA249" s="592"/>
      <c r="DB249" s="593"/>
      <c r="DC249" s="593"/>
      <c r="DG249" s="114"/>
      <c r="DH249" s="63"/>
      <c r="DJ249" s="63"/>
      <c r="DK249" s="578"/>
      <c r="DM249" s="578"/>
      <c r="DN249" s="578"/>
      <c r="DO249" s="578"/>
      <c r="DP249" s="578"/>
      <c r="DQ249" s="578"/>
    </row>
    <row r="250" spans="94:121">
      <c r="CP250" s="593"/>
      <c r="CQ250" s="593"/>
      <c r="CR250" s="593"/>
      <c r="CS250" s="593"/>
      <c r="CZ250" s="592"/>
      <c r="DA250" s="592"/>
      <c r="DB250" s="593"/>
      <c r="DC250" s="593"/>
      <c r="DG250" s="114"/>
      <c r="DH250" s="63"/>
      <c r="DJ250" s="63"/>
      <c r="DK250" s="578"/>
      <c r="DM250" s="578"/>
      <c r="DN250" s="578"/>
      <c r="DO250" s="578"/>
      <c r="DP250" s="578"/>
      <c r="DQ250" s="578"/>
    </row>
    <row r="251" spans="94:121">
      <c r="CP251" s="593"/>
      <c r="CQ251" s="593"/>
      <c r="CR251" s="593"/>
      <c r="CS251" s="593"/>
      <c r="CZ251" s="592"/>
      <c r="DA251" s="592"/>
      <c r="DB251" s="593"/>
      <c r="DC251" s="593"/>
      <c r="DG251" s="114"/>
      <c r="DH251" s="63"/>
      <c r="DJ251" s="63"/>
      <c r="DK251" s="578"/>
      <c r="DM251" s="578"/>
      <c r="DN251" s="578"/>
      <c r="DO251" s="578"/>
      <c r="DP251" s="578"/>
      <c r="DQ251" s="578"/>
    </row>
    <row r="252" spans="94:121">
      <c r="CP252" s="593"/>
      <c r="CQ252" s="593"/>
      <c r="CR252" s="593"/>
      <c r="CS252" s="593"/>
      <c r="CZ252" s="592"/>
      <c r="DA252" s="592"/>
      <c r="DB252" s="593"/>
      <c r="DC252" s="593"/>
      <c r="DG252" s="114"/>
      <c r="DH252" s="63"/>
      <c r="DJ252" s="63"/>
      <c r="DK252" s="578"/>
      <c r="DM252" s="578"/>
      <c r="DN252" s="578"/>
      <c r="DO252" s="578"/>
      <c r="DP252" s="578"/>
      <c r="DQ252" s="578"/>
    </row>
    <row r="253" spans="94:121">
      <c r="CP253" s="593"/>
      <c r="CQ253" s="593"/>
      <c r="CR253" s="593"/>
      <c r="CS253" s="593"/>
      <c r="CZ253" s="592"/>
      <c r="DA253" s="592"/>
      <c r="DB253" s="593"/>
      <c r="DC253" s="593"/>
      <c r="DG253" s="114"/>
      <c r="DH253" s="63"/>
      <c r="DJ253" s="63"/>
      <c r="DK253" s="578"/>
      <c r="DM253" s="578"/>
      <c r="DN253" s="578"/>
      <c r="DO253" s="578"/>
      <c r="DP253" s="578"/>
      <c r="DQ253" s="578"/>
    </row>
    <row r="254" spans="94:121">
      <c r="CP254" s="593"/>
      <c r="CQ254" s="593"/>
      <c r="CR254" s="593"/>
      <c r="CS254" s="593"/>
      <c r="CZ254" s="592"/>
      <c r="DA254" s="592"/>
      <c r="DB254" s="593"/>
      <c r="DC254" s="593"/>
      <c r="DG254" s="114"/>
      <c r="DH254" s="63"/>
      <c r="DJ254" s="63"/>
      <c r="DK254" s="578"/>
      <c r="DM254" s="578"/>
      <c r="DN254" s="578"/>
      <c r="DO254" s="578"/>
      <c r="DP254" s="578"/>
      <c r="DQ254" s="578"/>
    </row>
    <row r="255" spans="94:121">
      <c r="CP255" s="593"/>
      <c r="CQ255" s="593"/>
      <c r="CR255" s="593"/>
      <c r="CS255" s="593"/>
      <c r="CZ255" s="592"/>
      <c r="DA255" s="592"/>
      <c r="DB255" s="593"/>
      <c r="DC255" s="593"/>
      <c r="DG255" s="114"/>
      <c r="DH255" s="63"/>
      <c r="DJ255" s="63"/>
      <c r="DK255" s="578"/>
      <c r="DM255" s="578"/>
      <c r="DN255" s="578"/>
      <c r="DO255" s="578"/>
      <c r="DP255" s="578"/>
      <c r="DQ255" s="578"/>
    </row>
    <row r="256" spans="94:121">
      <c r="CP256" s="593"/>
      <c r="CQ256" s="593"/>
      <c r="CR256" s="593"/>
      <c r="CS256" s="593"/>
      <c r="CZ256" s="592"/>
      <c r="DA256" s="592"/>
      <c r="DB256" s="593"/>
      <c r="DC256" s="593"/>
      <c r="DG256" s="114"/>
      <c r="DH256" s="63"/>
      <c r="DJ256" s="63"/>
      <c r="DK256" s="578"/>
      <c r="DM256" s="578"/>
      <c r="DN256" s="578"/>
      <c r="DO256" s="578"/>
      <c r="DP256" s="578"/>
      <c r="DQ256" s="578"/>
    </row>
    <row r="257" spans="94:121">
      <c r="CP257" s="593"/>
      <c r="CQ257" s="593"/>
      <c r="CR257" s="593"/>
      <c r="CS257" s="593"/>
      <c r="CZ257" s="592"/>
      <c r="DA257" s="592"/>
      <c r="DB257" s="593"/>
      <c r="DC257" s="593"/>
      <c r="DG257" s="114"/>
      <c r="DH257" s="63"/>
      <c r="DJ257" s="63"/>
      <c r="DK257" s="578"/>
      <c r="DM257" s="578"/>
      <c r="DN257" s="578"/>
      <c r="DO257" s="578"/>
      <c r="DP257" s="578"/>
      <c r="DQ257" s="578"/>
    </row>
    <row r="258" spans="94:121">
      <c r="CP258" s="593"/>
      <c r="CQ258" s="593"/>
      <c r="CR258" s="593"/>
      <c r="CS258" s="593"/>
      <c r="CZ258" s="592"/>
      <c r="DA258" s="592"/>
      <c r="DB258" s="593"/>
      <c r="DC258" s="593"/>
      <c r="DG258" s="114"/>
      <c r="DH258" s="63"/>
      <c r="DJ258" s="63"/>
      <c r="DK258" s="578"/>
      <c r="DM258" s="578"/>
      <c r="DN258" s="578"/>
      <c r="DO258" s="578"/>
      <c r="DP258" s="578"/>
      <c r="DQ258" s="578"/>
    </row>
    <row r="259" spans="94:121">
      <c r="CP259" s="593"/>
      <c r="CQ259" s="593"/>
      <c r="CR259" s="593"/>
      <c r="CS259" s="593"/>
      <c r="CZ259" s="592"/>
      <c r="DA259" s="592"/>
      <c r="DB259" s="593"/>
      <c r="DC259" s="593"/>
      <c r="DG259" s="114"/>
      <c r="DH259" s="63"/>
      <c r="DJ259" s="63"/>
      <c r="DK259" s="578"/>
      <c r="DM259" s="578"/>
      <c r="DN259" s="578"/>
      <c r="DO259" s="578"/>
      <c r="DP259" s="578"/>
      <c r="DQ259" s="578"/>
    </row>
    <row r="260" spans="94:121">
      <c r="CP260" s="593"/>
      <c r="CQ260" s="593"/>
      <c r="CR260" s="593"/>
      <c r="CS260" s="593"/>
      <c r="CZ260" s="592"/>
      <c r="DA260" s="592"/>
      <c r="DB260" s="593"/>
      <c r="DC260" s="593"/>
      <c r="DG260" s="114"/>
      <c r="DH260" s="63"/>
      <c r="DJ260" s="63"/>
      <c r="DK260" s="578"/>
      <c r="DM260" s="578"/>
      <c r="DN260" s="578"/>
      <c r="DO260" s="578"/>
      <c r="DP260" s="578"/>
      <c r="DQ260" s="578"/>
    </row>
    <row r="261" spans="94:121">
      <c r="CP261" s="593"/>
      <c r="CQ261" s="593"/>
      <c r="CR261" s="593"/>
      <c r="CS261" s="593"/>
      <c r="CZ261" s="592"/>
      <c r="DA261" s="592"/>
      <c r="DB261" s="593"/>
      <c r="DC261" s="593"/>
      <c r="DG261" s="114"/>
      <c r="DH261" s="63"/>
      <c r="DJ261" s="63"/>
      <c r="DK261" s="578"/>
      <c r="DM261" s="578"/>
      <c r="DN261" s="578"/>
      <c r="DO261" s="578"/>
      <c r="DP261" s="578"/>
      <c r="DQ261" s="578"/>
    </row>
    <row r="262" spans="94:121">
      <c r="CP262" s="593"/>
      <c r="CQ262" s="593"/>
      <c r="CR262" s="593"/>
      <c r="CS262" s="593"/>
      <c r="CZ262" s="592"/>
      <c r="DA262" s="592"/>
      <c r="DB262" s="593"/>
      <c r="DC262" s="593"/>
      <c r="DG262" s="114"/>
      <c r="DH262" s="63"/>
      <c r="DJ262" s="63"/>
      <c r="DK262" s="578"/>
      <c r="DM262" s="578"/>
      <c r="DN262" s="578"/>
      <c r="DO262" s="578"/>
      <c r="DP262" s="578"/>
      <c r="DQ262" s="578"/>
    </row>
    <row r="263" spans="94:121">
      <c r="CP263" s="593"/>
      <c r="CQ263" s="593"/>
      <c r="CR263" s="593"/>
      <c r="CS263" s="593"/>
      <c r="CZ263" s="592"/>
      <c r="DA263" s="592"/>
      <c r="DB263" s="593"/>
      <c r="DC263" s="593"/>
      <c r="DG263" s="114"/>
      <c r="DH263" s="63"/>
      <c r="DJ263" s="63"/>
      <c r="DK263" s="578"/>
      <c r="DM263" s="578"/>
      <c r="DN263" s="578"/>
      <c r="DO263" s="578"/>
      <c r="DP263" s="578"/>
      <c r="DQ263" s="578"/>
    </row>
    <row r="264" spans="94:121">
      <c r="CP264" s="593"/>
      <c r="CQ264" s="593"/>
      <c r="CR264" s="593"/>
      <c r="CS264" s="593"/>
      <c r="CZ264" s="592"/>
      <c r="DA264" s="592"/>
      <c r="DB264" s="593"/>
      <c r="DC264" s="593"/>
      <c r="DG264" s="114"/>
      <c r="DH264" s="63"/>
      <c r="DJ264" s="63"/>
      <c r="DK264" s="578"/>
      <c r="DM264" s="578"/>
      <c r="DN264" s="578"/>
      <c r="DO264" s="578"/>
      <c r="DP264" s="578"/>
      <c r="DQ264" s="578"/>
    </row>
    <row r="265" spans="94:121">
      <c r="CP265" s="593"/>
      <c r="CQ265" s="593"/>
      <c r="CR265" s="593"/>
      <c r="CS265" s="593"/>
      <c r="CZ265" s="592"/>
      <c r="DA265" s="592"/>
      <c r="DB265" s="593"/>
      <c r="DC265" s="593"/>
      <c r="DG265" s="114"/>
      <c r="DH265" s="63"/>
      <c r="DJ265" s="63"/>
      <c r="DK265" s="578"/>
      <c r="DM265" s="578"/>
      <c r="DN265" s="578"/>
      <c r="DO265" s="578"/>
      <c r="DP265" s="578"/>
      <c r="DQ265" s="578"/>
    </row>
    <row r="266" spans="94:121">
      <c r="CP266" s="593"/>
      <c r="CQ266" s="593"/>
      <c r="CR266" s="593"/>
      <c r="CS266" s="593"/>
      <c r="CZ266" s="592"/>
      <c r="DA266" s="592"/>
      <c r="DB266" s="593"/>
      <c r="DC266" s="593"/>
      <c r="DG266" s="114"/>
      <c r="DH266" s="63"/>
      <c r="DJ266" s="63"/>
      <c r="DK266" s="578"/>
      <c r="DM266" s="578"/>
      <c r="DN266" s="578"/>
      <c r="DO266" s="578"/>
      <c r="DP266" s="578"/>
      <c r="DQ266" s="578"/>
    </row>
    <row r="267" spans="94:121">
      <c r="CP267" s="593"/>
      <c r="CQ267" s="593"/>
      <c r="CR267" s="593"/>
      <c r="CS267" s="593"/>
      <c r="CZ267" s="592"/>
      <c r="DA267" s="592"/>
      <c r="DB267" s="593"/>
      <c r="DC267" s="593"/>
      <c r="DG267" s="114"/>
      <c r="DH267" s="63"/>
      <c r="DJ267" s="63"/>
      <c r="DK267" s="578"/>
      <c r="DM267" s="578"/>
      <c r="DN267" s="578"/>
      <c r="DO267" s="578"/>
      <c r="DP267" s="578"/>
      <c r="DQ267" s="578"/>
    </row>
    <row r="268" spans="94:121">
      <c r="CP268" s="593"/>
      <c r="CQ268" s="593"/>
      <c r="CR268" s="593"/>
      <c r="CS268" s="593"/>
      <c r="CZ268" s="592"/>
      <c r="DA268" s="592"/>
      <c r="DB268" s="593"/>
      <c r="DC268" s="593"/>
      <c r="DG268" s="114"/>
      <c r="DH268" s="63"/>
      <c r="DJ268" s="63"/>
      <c r="DK268" s="578"/>
      <c r="DM268" s="578"/>
      <c r="DN268" s="578"/>
      <c r="DO268" s="578"/>
      <c r="DP268" s="578"/>
      <c r="DQ268" s="578"/>
    </row>
    <row r="269" spans="94:121">
      <c r="CP269" s="593"/>
      <c r="CQ269" s="593"/>
      <c r="CR269" s="593"/>
      <c r="CS269" s="593"/>
      <c r="CZ269" s="592"/>
      <c r="DA269" s="592"/>
      <c r="DB269" s="593"/>
      <c r="DC269" s="593"/>
      <c r="DG269" s="114"/>
      <c r="DH269" s="63"/>
      <c r="DJ269" s="63"/>
      <c r="DK269" s="578"/>
      <c r="DM269" s="578"/>
      <c r="DN269" s="578"/>
      <c r="DO269" s="578"/>
      <c r="DP269" s="578"/>
      <c r="DQ269" s="578"/>
    </row>
    <row r="270" spans="94:121">
      <c r="CP270" s="593"/>
      <c r="CQ270" s="593"/>
      <c r="CR270" s="593"/>
      <c r="CS270" s="593"/>
      <c r="CZ270" s="592"/>
      <c r="DA270" s="592"/>
      <c r="DB270" s="593"/>
      <c r="DC270" s="593"/>
      <c r="DG270" s="114"/>
      <c r="DH270" s="63"/>
      <c r="DJ270" s="63"/>
      <c r="DK270" s="578"/>
      <c r="DM270" s="578"/>
      <c r="DN270" s="578"/>
      <c r="DO270" s="578"/>
      <c r="DP270" s="578"/>
      <c r="DQ270" s="578"/>
    </row>
    <row r="271" spans="94:121">
      <c r="CP271" s="593"/>
      <c r="CQ271" s="593"/>
      <c r="CR271" s="593"/>
      <c r="CS271" s="593"/>
      <c r="CZ271" s="592"/>
      <c r="DA271" s="592"/>
      <c r="DB271" s="593"/>
      <c r="DC271" s="593"/>
      <c r="DG271" s="114"/>
      <c r="DH271" s="63"/>
      <c r="DJ271" s="63"/>
      <c r="DK271" s="578"/>
      <c r="DM271" s="578"/>
      <c r="DN271" s="578"/>
      <c r="DO271" s="578"/>
      <c r="DP271" s="578"/>
      <c r="DQ271" s="578"/>
    </row>
    <row r="272" spans="94:121">
      <c r="CP272" s="593"/>
      <c r="CQ272" s="593"/>
      <c r="CR272" s="593"/>
      <c r="CS272" s="593"/>
      <c r="CZ272" s="592"/>
      <c r="DA272" s="592"/>
      <c r="DB272" s="593"/>
      <c r="DC272" s="593"/>
      <c r="DG272" s="114"/>
      <c r="DH272" s="63"/>
      <c r="DJ272" s="63"/>
      <c r="DK272" s="578"/>
      <c r="DM272" s="578"/>
      <c r="DN272" s="578"/>
      <c r="DO272" s="578"/>
      <c r="DP272" s="578"/>
      <c r="DQ272" s="578"/>
    </row>
    <row r="273" spans="94:121">
      <c r="CP273" s="593"/>
      <c r="CQ273" s="593"/>
      <c r="CR273" s="593"/>
      <c r="CS273" s="593"/>
      <c r="CZ273" s="592"/>
      <c r="DA273" s="592"/>
      <c r="DB273" s="593"/>
      <c r="DC273" s="593"/>
      <c r="DG273" s="114"/>
      <c r="DH273" s="63"/>
      <c r="DJ273" s="63"/>
      <c r="DK273" s="578"/>
      <c r="DM273" s="578"/>
      <c r="DN273" s="578"/>
      <c r="DO273" s="578"/>
      <c r="DP273" s="578"/>
      <c r="DQ273" s="578"/>
    </row>
    <row r="274" spans="94:121">
      <c r="CP274" s="593"/>
      <c r="CQ274" s="593"/>
      <c r="CR274" s="593"/>
      <c r="CS274" s="593"/>
      <c r="CZ274" s="592"/>
      <c r="DA274" s="592"/>
      <c r="DB274" s="593"/>
      <c r="DC274" s="593"/>
      <c r="DG274" s="114"/>
      <c r="DH274" s="63"/>
      <c r="DJ274" s="63"/>
      <c r="DK274" s="578"/>
      <c r="DM274" s="578"/>
      <c r="DN274" s="578"/>
      <c r="DO274" s="578"/>
      <c r="DP274" s="578"/>
      <c r="DQ274" s="578"/>
    </row>
    <row r="275" spans="94:121">
      <c r="CP275" s="593"/>
      <c r="CQ275" s="593"/>
      <c r="CR275" s="593"/>
      <c r="CS275" s="593"/>
      <c r="CZ275" s="592"/>
      <c r="DA275" s="592"/>
      <c r="DB275" s="593"/>
      <c r="DC275" s="593"/>
      <c r="DG275" s="114"/>
      <c r="DH275" s="63"/>
      <c r="DJ275" s="63"/>
      <c r="DK275" s="578"/>
      <c r="DM275" s="578"/>
      <c r="DN275" s="578"/>
      <c r="DO275" s="578"/>
      <c r="DP275" s="578"/>
      <c r="DQ275" s="578"/>
    </row>
    <row r="276" spans="94:121">
      <c r="CP276" s="593"/>
      <c r="CQ276" s="593"/>
      <c r="CR276" s="593"/>
      <c r="CS276" s="593"/>
      <c r="CZ276" s="592"/>
      <c r="DA276" s="592"/>
      <c r="DG276" s="114"/>
      <c r="DH276" s="63"/>
      <c r="DJ276" s="63"/>
      <c r="DK276" s="578"/>
      <c r="DM276" s="578"/>
      <c r="DN276" s="578"/>
      <c r="DO276" s="578"/>
      <c r="DP276" s="578"/>
      <c r="DQ276" s="578"/>
    </row>
    <row r="277" spans="94:121">
      <c r="CP277" s="593"/>
      <c r="CQ277" s="593"/>
      <c r="CR277" s="593"/>
      <c r="CS277" s="593"/>
      <c r="CZ277" s="592"/>
      <c r="DA277" s="592"/>
      <c r="DG277" s="114"/>
      <c r="DH277" s="63"/>
      <c r="DJ277" s="63"/>
      <c r="DK277" s="578"/>
      <c r="DM277" s="578"/>
      <c r="DN277" s="578"/>
      <c r="DO277" s="578"/>
      <c r="DP277" s="578"/>
      <c r="DQ277" s="578"/>
    </row>
    <row r="278" spans="94:121">
      <c r="CP278" s="593"/>
      <c r="CQ278" s="593"/>
      <c r="CR278" s="593"/>
      <c r="CS278" s="593"/>
      <c r="CZ278" s="592"/>
      <c r="DA278" s="592"/>
      <c r="DE278" s="593"/>
      <c r="DF278" s="578"/>
      <c r="DH278" s="63"/>
      <c r="DJ278" s="114"/>
      <c r="DK278" s="63"/>
      <c r="DL278" s="63"/>
      <c r="DN278" s="578"/>
      <c r="DO278" s="578"/>
      <c r="DP278" s="578"/>
      <c r="DQ278" s="578"/>
    </row>
    <row r="279" spans="94:121">
      <c r="CZ279" s="592"/>
      <c r="DA279" s="592"/>
    </row>
    <row r="280" spans="94:121">
      <c r="CZ280" s="592"/>
      <c r="DA280" s="592"/>
    </row>
  </sheetData>
  <mergeCells count="4">
    <mergeCell ref="E3:F3"/>
    <mergeCell ref="BM4:BN4"/>
    <mergeCell ref="BR4:BW4"/>
    <mergeCell ref="BX4:CC4"/>
  </mergeCells>
  <hyperlinks>
    <hyperlink ref="E3:F3" location="Index!A1" display="Click Here to Go To Index" xr:uid="{F62339DA-C935-9D48-8B68-BF7F55C3970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Hospital OP Imaging</vt:lpstr>
      <vt:lpstr>Hospital OP  Surgery</vt:lpstr>
      <vt:lpstr>Hospital IP</vt:lpstr>
      <vt:lpstr>Enhanced Payments</vt:lpstr>
      <vt:lpstr>Deficit Equity Payments</vt:lpstr>
      <vt:lpstr>Tax For Deficit Equity Payment</vt:lpstr>
      <vt:lpstr>IGT</vt:lpstr>
      <vt:lpstr>Sch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jweegar</dc:creator>
  <cp:lastModifiedBy>Anthony Okunak</cp:lastModifiedBy>
  <dcterms:created xsi:type="dcterms:W3CDTF">2014-05-24T13:41:12Z</dcterms:created>
  <dcterms:modified xsi:type="dcterms:W3CDTF">2019-11-08T17:53:42Z</dcterms:modified>
</cp:coreProperties>
</file>